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CAN 4\Documents\Dashboards\2022 Dashboard Drilldowns\Housing Cost Burdened\For Web\"/>
    </mc:Choice>
  </mc:AlternateContent>
  <xr:revisionPtr revIDLastSave="0" documentId="8_{E58212E8-754B-4E7D-9000-F6B88EABAD31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Estimates" sheetId="1" r:id="rId1"/>
    <sheet name="10-YEA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4" i="1" l="1"/>
  <c r="Q15" i="1"/>
  <c r="I26" i="1" l="1"/>
</calcChain>
</file>

<file path=xl/sharedStrings.xml><?xml version="1.0" encoding="utf-8"?>
<sst xmlns="http://schemas.openxmlformats.org/spreadsheetml/2006/main" count="89" uniqueCount="47">
  <si>
    <t>% of Households that are Cost-Burdened</t>
  </si>
  <si>
    <t>City of Austin</t>
  </si>
  <si>
    <t>Travis County</t>
  </si>
  <si>
    <t>Texas</t>
  </si>
  <si>
    <t>USA</t>
  </si>
  <si>
    <t>% of households where monthly rent (plus utility and/or housing fuel costs) or mortgage payments (or other housing debt costs) equal 30% of more of a household's monthly income</t>
  </si>
  <si>
    <t>Data Source</t>
  </si>
  <si>
    <t>American Community Survey, 1 Year Estimates - Detailed Tables</t>
  </si>
  <si>
    <t>B25070 - Gross Rent as a Percentage of Household Income</t>
  </si>
  <si>
    <t>B25091 - Mortgage Status by Selected Monthly Owner Costs as a Percentage of Household Income</t>
  </si>
  <si>
    <t>Austin MSA</t>
  </si>
  <si>
    <t># of Households that are Cost-Burdened</t>
  </si>
  <si>
    <t>RENTERS</t>
  </si>
  <si>
    <t>Total CB</t>
  </si>
  <si>
    <t>% CB</t>
  </si>
  <si>
    <t>MOE CB</t>
  </si>
  <si>
    <t>% MOE CB</t>
  </si>
  <si>
    <t>Lower</t>
  </si>
  <si>
    <t>Upper</t>
  </si>
  <si>
    <t>Total CSB</t>
  </si>
  <si>
    <t>% CSB</t>
  </si>
  <si>
    <t>MOE CSB</t>
  </si>
  <si>
    <t>%MOE</t>
  </si>
  <si>
    <t>%MOE CSB</t>
  </si>
  <si>
    <t>RENTERS + HOMEOWNERS</t>
  </si>
  <si>
    <t>%CSB</t>
  </si>
  <si>
    <t>% MOE CSB</t>
  </si>
  <si>
    <t xml:space="preserve">Lower </t>
  </si>
  <si>
    <t xml:space="preserve">Renter Households as a Percent of Total Households </t>
  </si>
  <si>
    <t>Total Renters</t>
  </si>
  <si>
    <t xml:space="preserve">Total Households </t>
  </si>
  <si>
    <t xml:space="preserve">Renters as Percent of Total Households </t>
  </si>
  <si>
    <t>MOE Renters</t>
  </si>
  <si>
    <t xml:space="preserve">MOE Total </t>
  </si>
  <si>
    <t>% MOE</t>
  </si>
  <si>
    <t>Coefficient of Variation</t>
  </si>
  <si>
    <t xml:space="preserve">Upper </t>
  </si>
  <si>
    <t>HOWNERS</t>
  </si>
  <si>
    <t>Travis County 2008</t>
  </si>
  <si>
    <t>Travis County2008</t>
  </si>
  <si>
    <t>Total HH</t>
  </si>
  <si>
    <t>MOE HH</t>
  </si>
  <si>
    <t>Travis County 2018</t>
  </si>
  <si>
    <t>Extended 5-Year Trend</t>
  </si>
  <si>
    <t>2020*</t>
  </si>
  <si>
    <t>For more information please read the announcement, available at https://www.census.gov/newsroom/press-releases/2021/changes-2020-acs-1-year.html</t>
  </si>
  <si>
    <t xml:space="preserve">*The US Census Bureau did not release 2020 ACS 1-Year data.  To estimate the 2020 housing cost burdened rate, the median between the 2019 and 2021 rates was used.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</si>
</sst>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2">
    <font>
      <sz val="11"/>
      <color theme="1"/>
      <name val="Tw Cen MT"/>
      <family val="2"/>
      <scheme val="minor"/>
    </font>
    <font>
      <sz val="11"/>
      <color theme="1"/>
      <name val="Tw Cen MT"/>
      <family val="2"/>
      <scheme val="minor"/>
    </font>
    <font>
      <b/>
      <u/>
      <sz val="11"/>
      <color theme="1"/>
      <name val="Tw Cen MT"/>
      <family val="2"/>
      <scheme val="minor"/>
    </font>
    <font>
      <sz val="10"/>
      <color theme="1"/>
      <name val="Tw Cen MT"/>
      <family val="2"/>
      <scheme val="minor"/>
    </font>
    <font>
      <b/>
      <sz val="10"/>
      <color theme="1"/>
      <name val="Tw Cen MT"/>
      <family val="2"/>
      <scheme val="minor"/>
    </font>
    <font>
      <b/>
      <sz val="12"/>
      <color theme="1"/>
      <name val="Tw Cen MT"/>
      <family val="2"/>
      <scheme val="minor"/>
    </font>
    <font>
      <sz val="10"/>
      <color rgb="FF000000"/>
      <name val="Tw Cen MT"/>
      <family val="2"/>
      <scheme val="minor"/>
    </font>
    <font>
      <b/>
      <sz val="11"/>
      <color theme="1"/>
      <name val="Tw Cen MT"/>
      <family val="2"/>
      <scheme val="minor"/>
    </font>
    <font>
      <b/>
      <sz val="10"/>
      <name val="Arial"/>
      <family val="2"/>
    </font>
    <font>
      <sz val="10"/>
      <color indexed="8"/>
      <name val="SansSerif"/>
    </font>
    <font>
      <sz val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8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9" fontId="0" fillId="0" borderId="0" xfId="0" applyNumberFormat="1"/>
    <xf numFmtId="9" fontId="0" fillId="0" borderId="0" xfId="2" applyFont="1"/>
    <xf numFmtId="0" fontId="6" fillId="0" borderId="0" xfId="0" applyFont="1" applyAlignment="1">
      <alignment wrapText="1"/>
    </xf>
    <xf numFmtId="0" fontId="0" fillId="2" borderId="1" xfId="0" applyFill="1" applyBorder="1"/>
    <xf numFmtId="0" fontId="7" fillId="2" borderId="1" xfId="0" applyFont="1" applyFill="1" applyBorder="1"/>
    <xf numFmtId="164" fontId="0" fillId="0" borderId="1" xfId="1" applyNumberFormat="1" applyFont="1" applyBorder="1"/>
    <xf numFmtId="0" fontId="8" fillId="0" borderId="0" xfId="0" applyFont="1"/>
    <xf numFmtId="0" fontId="9" fillId="3" borderId="2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3" borderId="0" xfId="0" applyFont="1" applyFill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/>
    <xf numFmtId="0" fontId="11" fillId="0" borderId="0" xfId="0" applyFont="1"/>
    <xf numFmtId="165" fontId="0" fillId="0" borderId="0" xfId="2" applyNumberFormat="1" applyFont="1"/>
    <xf numFmtId="164" fontId="0" fillId="0" borderId="0" xfId="1" applyNumberFormat="1" applyFont="1"/>
    <xf numFmtId="0" fontId="4" fillId="0" borderId="0" xfId="0" applyFont="1" applyAlignment="1">
      <alignment horizontal="left"/>
    </xf>
    <xf numFmtId="164" fontId="0" fillId="0" borderId="0" xfId="0" applyNumberFormat="1"/>
    <xf numFmtId="10" fontId="0" fillId="0" borderId="0" xfId="2" applyNumberFormat="1" applyFont="1"/>
    <xf numFmtId="164" fontId="0" fillId="4" borderId="1" xfId="1" applyNumberFormat="1" applyFont="1" applyFill="1" applyBorder="1"/>
    <xf numFmtId="0" fontId="2" fillId="5" borderId="0" xfId="0" applyFont="1" applyFill="1"/>
    <xf numFmtId="0" fontId="3" fillId="5" borderId="0" xfId="0" applyFont="1" applyFill="1"/>
    <xf numFmtId="0" fontId="0" fillId="5" borderId="0" xfId="0" applyFill="1"/>
    <xf numFmtId="164" fontId="0" fillId="5" borderId="1" xfId="1" applyNumberFormat="1" applyFont="1" applyFill="1" applyBorder="1"/>
    <xf numFmtId="165" fontId="0" fillId="0" borderId="0" xfId="0" applyNumberFormat="1"/>
    <xf numFmtId="9" fontId="0" fillId="5" borderId="0" xfId="2" applyFont="1" applyFill="1"/>
    <xf numFmtId="9" fontId="0" fillId="5" borderId="0" xfId="0" applyNumberFormat="1" applyFill="1"/>
    <xf numFmtId="9" fontId="0" fillId="4" borderId="0" xfId="0" applyNumberForma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Percent of Households that Pay M</a:t>
            </a:r>
            <a:r>
              <a:rPr lang="en-US" baseline="0">
                <a:solidFill>
                  <a:sysClr val="windowText" lastClr="000000"/>
                </a:solidFill>
              </a:rPr>
              <a:t>ore than 30% of Income for Housing</a:t>
            </a:r>
            <a:endParaRPr lang="en-US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169352290679305"/>
          <c:y val="1.839080459770114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Estimates!$A$3</c:f>
              <c:strCache>
                <c:ptCount val="1"/>
                <c:pt idx="0">
                  <c:v>City of Austin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Estimates!$L$2:$P$2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2020*</c:v>
                </c:pt>
                <c:pt idx="4">
                  <c:v>2021</c:v>
                </c:pt>
              </c:strCache>
            </c:strRef>
          </c:cat>
          <c:val>
            <c:numRef>
              <c:f>Estimates!$L$3:$P$3</c:f>
              <c:numCache>
                <c:formatCode>0%</c:formatCode>
                <c:ptCount val="5"/>
                <c:pt idx="0">
                  <c:v>0.35499999999999998</c:v>
                </c:pt>
                <c:pt idx="1">
                  <c:v>0.36454104176539148</c:v>
                </c:pt>
                <c:pt idx="2">
                  <c:v>0.34891181572225627</c:v>
                </c:pt>
                <c:pt idx="4">
                  <c:v>0.36443783809042746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24-4928-893E-783BD17D9104}"/>
            </c:ext>
          </c:extLst>
        </c:ser>
        <c:ser>
          <c:idx val="1"/>
          <c:order val="1"/>
          <c:tx>
            <c:strRef>
              <c:f>Estimates!$A$4</c:f>
              <c:strCache>
                <c:ptCount val="1"/>
                <c:pt idx="0">
                  <c:v>Travis County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Estimates!$L$2:$P$2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2020*</c:v>
                </c:pt>
                <c:pt idx="4">
                  <c:v>2021</c:v>
                </c:pt>
              </c:strCache>
            </c:strRef>
          </c:cat>
          <c:val>
            <c:numRef>
              <c:f>Estimates!$L$4:$P$4</c:f>
              <c:numCache>
                <c:formatCode>0%</c:formatCode>
                <c:ptCount val="5"/>
                <c:pt idx="0">
                  <c:v>0.32899999999999996</c:v>
                </c:pt>
                <c:pt idx="1">
                  <c:v>0.34450249512894926</c:v>
                </c:pt>
                <c:pt idx="2">
                  <c:v>0.32887970678541256</c:v>
                </c:pt>
                <c:pt idx="4">
                  <c:v>0.3504907271852819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24-4928-893E-783BD17D9104}"/>
            </c:ext>
          </c:extLst>
        </c:ser>
        <c:ser>
          <c:idx val="2"/>
          <c:order val="2"/>
          <c:tx>
            <c:strRef>
              <c:f>Estimates!$A$5</c:f>
              <c:strCache>
                <c:ptCount val="1"/>
                <c:pt idx="0">
                  <c:v>Austin MSA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Estimates!$L$2:$P$2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2020*</c:v>
                </c:pt>
                <c:pt idx="4">
                  <c:v>2021</c:v>
                </c:pt>
              </c:strCache>
            </c:strRef>
          </c:cat>
          <c:val>
            <c:numRef>
              <c:f>Estimates!$L$5:$P$5</c:f>
              <c:numCache>
                <c:formatCode>0%</c:formatCode>
                <c:ptCount val="5"/>
                <c:pt idx="0">
                  <c:v>0.309</c:v>
                </c:pt>
                <c:pt idx="1">
                  <c:v>0.32835245777595218</c:v>
                </c:pt>
                <c:pt idx="2">
                  <c:v>0.31369272593034458</c:v>
                </c:pt>
                <c:pt idx="4">
                  <c:v>0.33020800726962846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24-4928-893E-783BD17D9104}"/>
            </c:ext>
          </c:extLst>
        </c:ser>
        <c:ser>
          <c:idx val="3"/>
          <c:order val="3"/>
          <c:tx>
            <c:strRef>
              <c:f>Estimates!$A$6</c:f>
              <c:strCache>
                <c:ptCount val="1"/>
                <c:pt idx="0">
                  <c:v>Texas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Estimates!$L$2:$P$2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2020*</c:v>
                </c:pt>
                <c:pt idx="4">
                  <c:v>2021</c:v>
                </c:pt>
              </c:strCache>
            </c:strRef>
          </c:cat>
          <c:val>
            <c:numRef>
              <c:f>Estimates!$L$6:$P$6</c:f>
              <c:numCache>
                <c:formatCode>0%</c:formatCode>
                <c:ptCount val="5"/>
                <c:pt idx="0">
                  <c:v>0.29399999999999998</c:v>
                </c:pt>
                <c:pt idx="1">
                  <c:v>0.30206218584682637</c:v>
                </c:pt>
                <c:pt idx="2">
                  <c:v>0.29528620870683053</c:v>
                </c:pt>
                <c:pt idx="4">
                  <c:v>0.31425364758698093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324-4928-893E-783BD17D9104}"/>
            </c:ext>
          </c:extLst>
        </c:ser>
        <c:ser>
          <c:idx val="4"/>
          <c:order val="4"/>
          <c:tx>
            <c:strRef>
              <c:f>Estimates!$A$7</c:f>
              <c:strCache>
                <c:ptCount val="1"/>
                <c:pt idx="0">
                  <c:v>USA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Estimates!$L$2:$P$2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2020*</c:v>
                </c:pt>
                <c:pt idx="4">
                  <c:v>2021</c:v>
                </c:pt>
              </c:strCache>
            </c:strRef>
          </c:cat>
          <c:val>
            <c:numRef>
              <c:f>Estimates!$L$7:$P$7</c:f>
              <c:numCache>
                <c:formatCode>0%</c:formatCode>
                <c:ptCount val="5"/>
                <c:pt idx="0">
                  <c:v>0.307</c:v>
                </c:pt>
                <c:pt idx="1">
                  <c:v>0.30925552447338378</c:v>
                </c:pt>
                <c:pt idx="2">
                  <c:v>0.29717151845952244</c:v>
                </c:pt>
                <c:pt idx="4">
                  <c:v>0.30850733699463712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324-4928-893E-783BD17D9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041584"/>
        <c:axId val="118043936"/>
      </c:lineChart>
      <c:catAx>
        <c:axId val="11804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043936"/>
        <c:crosses val="autoZero"/>
        <c:auto val="1"/>
        <c:lblAlgn val="ctr"/>
        <c:lblOffset val="100"/>
        <c:noMultiLvlLbl val="0"/>
      </c:catAx>
      <c:valAx>
        <c:axId val="118043936"/>
        <c:scaling>
          <c:orientation val="minMax"/>
          <c:max val="0.41000000000000003"/>
          <c:min val="0.2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041584"/>
        <c:crosses val="autoZero"/>
        <c:crossBetween val="between"/>
        <c:majorUnit val="2.0000000000000004E-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1440199604679043E-2"/>
          <c:y val="0.82378681831437739"/>
          <c:w val="0.83358024691358024"/>
          <c:h val="0.148435403907844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span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Percent of Households that Pay M</a:t>
            </a:r>
            <a:r>
              <a:rPr lang="en-US" baseline="0">
                <a:solidFill>
                  <a:sysClr val="windowText" lastClr="000000"/>
                </a:solidFill>
              </a:rPr>
              <a:t>ore than 30% of Income for Housing</a:t>
            </a:r>
            <a:endParaRPr lang="en-US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169352290679305"/>
          <c:y val="1.839080459770114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Estimates!$A$3</c:f>
              <c:strCache>
                <c:ptCount val="1"/>
                <c:pt idx="0">
                  <c:v>City of Austin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Estimates!$L$2:$P$2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2020*</c:v>
                </c:pt>
                <c:pt idx="4">
                  <c:v>2021</c:v>
                </c:pt>
              </c:strCache>
            </c:strRef>
          </c:cat>
          <c:val>
            <c:numRef>
              <c:f>Estimates!$L$3:$P$3</c:f>
              <c:numCache>
                <c:formatCode>0%</c:formatCode>
                <c:ptCount val="5"/>
                <c:pt idx="0">
                  <c:v>0.35499999999999998</c:v>
                </c:pt>
                <c:pt idx="1">
                  <c:v>0.36454104176539148</c:v>
                </c:pt>
                <c:pt idx="2">
                  <c:v>0.34891181572225627</c:v>
                </c:pt>
                <c:pt idx="4">
                  <c:v>0.36443783809042746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00-4916-8943-0901009ADEF3}"/>
            </c:ext>
          </c:extLst>
        </c:ser>
        <c:ser>
          <c:idx val="1"/>
          <c:order val="1"/>
          <c:tx>
            <c:strRef>
              <c:f>Estimates!$A$4</c:f>
              <c:strCache>
                <c:ptCount val="1"/>
                <c:pt idx="0">
                  <c:v>Travis County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Estimates!$L$2:$P$2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2020*</c:v>
                </c:pt>
                <c:pt idx="4">
                  <c:v>2021</c:v>
                </c:pt>
              </c:strCache>
            </c:strRef>
          </c:cat>
          <c:val>
            <c:numRef>
              <c:f>Estimates!$L$4:$P$4</c:f>
              <c:numCache>
                <c:formatCode>0%</c:formatCode>
                <c:ptCount val="5"/>
                <c:pt idx="0">
                  <c:v>0.32899999999999996</c:v>
                </c:pt>
                <c:pt idx="1">
                  <c:v>0.34450249512894926</c:v>
                </c:pt>
                <c:pt idx="2">
                  <c:v>0.32887970678541256</c:v>
                </c:pt>
                <c:pt idx="4">
                  <c:v>0.3504907271852819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00-4916-8943-0901009ADEF3}"/>
            </c:ext>
          </c:extLst>
        </c:ser>
        <c:ser>
          <c:idx val="2"/>
          <c:order val="2"/>
          <c:tx>
            <c:strRef>
              <c:f>Estimates!$A$5</c:f>
              <c:strCache>
                <c:ptCount val="1"/>
                <c:pt idx="0">
                  <c:v>Austin MSA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Estimates!$L$2:$P$2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2020*</c:v>
                </c:pt>
                <c:pt idx="4">
                  <c:v>2021</c:v>
                </c:pt>
              </c:strCache>
            </c:strRef>
          </c:cat>
          <c:val>
            <c:numRef>
              <c:f>Estimates!$L$5:$P$5</c:f>
              <c:numCache>
                <c:formatCode>0%</c:formatCode>
                <c:ptCount val="5"/>
                <c:pt idx="0">
                  <c:v>0.309</c:v>
                </c:pt>
                <c:pt idx="1">
                  <c:v>0.32835245777595218</c:v>
                </c:pt>
                <c:pt idx="2">
                  <c:v>0.31369272593034458</c:v>
                </c:pt>
                <c:pt idx="4">
                  <c:v>0.33020800726962846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00-4916-8943-0901009ADEF3}"/>
            </c:ext>
          </c:extLst>
        </c:ser>
        <c:ser>
          <c:idx val="3"/>
          <c:order val="3"/>
          <c:tx>
            <c:strRef>
              <c:f>Estimates!$A$6</c:f>
              <c:strCache>
                <c:ptCount val="1"/>
                <c:pt idx="0">
                  <c:v>Texas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Estimates!$L$2:$P$2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2020*</c:v>
                </c:pt>
                <c:pt idx="4">
                  <c:v>2021</c:v>
                </c:pt>
              </c:strCache>
            </c:strRef>
          </c:cat>
          <c:val>
            <c:numRef>
              <c:f>Estimates!$L$6:$P$6</c:f>
              <c:numCache>
                <c:formatCode>0%</c:formatCode>
                <c:ptCount val="5"/>
                <c:pt idx="0">
                  <c:v>0.29399999999999998</c:v>
                </c:pt>
                <c:pt idx="1">
                  <c:v>0.30206218584682637</c:v>
                </c:pt>
                <c:pt idx="2">
                  <c:v>0.29528620870683053</c:v>
                </c:pt>
                <c:pt idx="4">
                  <c:v>0.31425364758698093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00-4916-8943-0901009ADEF3}"/>
            </c:ext>
          </c:extLst>
        </c:ser>
        <c:ser>
          <c:idx val="4"/>
          <c:order val="4"/>
          <c:tx>
            <c:strRef>
              <c:f>Estimates!$A$7</c:f>
              <c:strCache>
                <c:ptCount val="1"/>
                <c:pt idx="0">
                  <c:v>USA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Estimates!$L$2:$P$2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2020*</c:v>
                </c:pt>
                <c:pt idx="4">
                  <c:v>2021</c:v>
                </c:pt>
              </c:strCache>
            </c:strRef>
          </c:cat>
          <c:val>
            <c:numRef>
              <c:f>Estimates!$L$7:$P$7</c:f>
              <c:numCache>
                <c:formatCode>0%</c:formatCode>
                <c:ptCount val="5"/>
                <c:pt idx="0">
                  <c:v>0.307</c:v>
                </c:pt>
                <c:pt idx="1">
                  <c:v>0.30925552447338378</c:v>
                </c:pt>
                <c:pt idx="2">
                  <c:v>0.29717151845952244</c:v>
                </c:pt>
                <c:pt idx="4">
                  <c:v>0.30850733699463712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A00-4916-8943-0901009AD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1097976"/>
        <c:axId val="311097192"/>
      </c:lineChart>
      <c:catAx>
        <c:axId val="311097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097192"/>
        <c:crosses val="autoZero"/>
        <c:auto val="1"/>
        <c:lblAlgn val="ctr"/>
        <c:lblOffset val="100"/>
        <c:noMultiLvlLbl val="0"/>
      </c:catAx>
      <c:valAx>
        <c:axId val="311097192"/>
        <c:scaling>
          <c:orientation val="minMax"/>
          <c:max val="0.41000000000000003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097976"/>
        <c:crosses val="autoZero"/>
        <c:crossBetween val="between"/>
        <c:majorUnit val="5.000000000000001E-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1440199604679043E-2"/>
          <c:y val="0.82378681831437739"/>
          <c:w val="0.83358024691358024"/>
          <c:h val="0.148435403907844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Housing Cost Burden in Travis County, </a:t>
            </a:r>
          </a:p>
          <a:p>
            <a:pPr>
              <a:defRPr/>
            </a:pPr>
            <a:r>
              <a:rPr lang="en-US"/>
              <a:t>Extended 5-Year Trend, 2016-2021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Estimates!$D$25:$N$25</c:f>
              <c:numCache>
                <c:formatCode>General</c:formatCode>
                <c:ptCount val="11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</c:numCache>
            </c:numRef>
          </c:cat>
          <c:val>
            <c:numRef>
              <c:f>Estimates!$D$26:$N$26</c:f>
              <c:numCache>
                <c:formatCode>0.0%</c:formatCode>
                <c:ptCount val="11"/>
                <c:pt idx="0">
                  <c:v>0.34</c:v>
                </c:pt>
                <c:pt idx="1">
                  <c:v>0.32899999999999996</c:v>
                </c:pt>
                <c:pt idx="2">
                  <c:v>0.34450249512894926</c:v>
                </c:pt>
                <c:pt idx="3">
                  <c:v>0.32887970678541256</c:v>
                </c:pt>
                <c:pt idx="5">
                  <c:v>0.3504907271852819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0E-4E07-BF03-EEA9D2EC5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6104784"/>
        <c:axId val="576105104"/>
      </c:lineChart>
      <c:catAx>
        <c:axId val="57610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105104"/>
        <c:crosses val="autoZero"/>
        <c:auto val="1"/>
        <c:lblAlgn val="ctr"/>
        <c:lblOffset val="100"/>
        <c:noMultiLvlLbl val="0"/>
      </c:catAx>
      <c:valAx>
        <c:axId val="576105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104784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172810</xdr:colOff>
      <xdr:row>18</xdr:row>
      <xdr:rowOff>26473</xdr:rowOff>
    </xdr:from>
    <xdr:to>
      <xdr:col>22</xdr:col>
      <xdr:colOff>593494</xdr:colOff>
      <xdr:row>34</xdr:row>
      <xdr:rowOff>156829</xdr:rowOff>
    </xdr:to>
    <xdr:pic>
      <xdr:nvPicPr>
        <xdr:cNvPr id="2037" name="Picture 4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7239" y="3934444"/>
          <a:ext cx="4470169" cy="2917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383512</xdr:colOff>
      <xdr:row>2</xdr:row>
      <xdr:rowOff>70544</xdr:rowOff>
    </xdr:from>
    <xdr:to>
      <xdr:col>22</xdr:col>
      <xdr:colOff>514762</xdr:colOff>
      <xdr:row>13</xdr:row>
      <xdr:rowOff>97048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FC53A783-3E48-48B5-B192-7B636408CA65}"/>
            </a:ext>
          </a:extLst>
        </xdr:cNvPr>
        <xdr:cNvGrpSpPr/>
      </xdr:nvGrpSpPr>
      <xdr:grpSpPr>
        <a:xfrm>
          <a:off x="16352855" y="418887"/>
          <a:ext cx="3505821" cy="2715275"/>
          <a:chOff x="14805169" y="364835"/>
          <a:chExt cx="3471524" cy="2740477"/>
        </a:xfrm>
      </xdr:grpSpPr>
      <xdr:graphicFrame macro="">
        <xdr:nvGraphicFramePr>
          <xdr:cNvPr id="2033" name="Chart 1">
            <a:extLst>
              <a:ext uri="{FF2B5EF4-FFF2-40B4-BE49-F238E27FC236}">
                <a16:creationId xmlns:a16="http://schemas.microsoft.com/office/drawing/2014/main" id="{00000000-0008-0000-0000-0000F1070000}"/>
              </a:ext>
            </a:extLst>
          </xdr:cNvPr>
          <xdr:cNvGraphicFramePr>
            <a:graphicFrameLocks/>
          </xdr:cNvGraphicFramePr>
        </xdr:nvGraphicFramePr>
        <xdr:xfrm>
          <a:off x="14805169" y="364835"/>
          <a:ext cx="3471524" cy="274047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cxnSp macro="">
        <xdr:nvCxnSpPr>
          <xdr:cNvPr id="3" name="Straight Connector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CxnSpPr/>
        </xdr:nvCxnSpPr>
        <xdr:spPr bwMode="auto">
          <a:xfrm>
            <a:off x="15282955" y="1653555"/>
            <a:ext cx="2801010" cy="1009"/>
          </a:xfrm>
          <a:prstGeom prst="line">
            <a:avLst/>
          </a:prstGeom>
          <a:ln w="222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 bwMode="auto">
          <a:xfrm>
            <a:off x="16920470" y="1615281"/>
            <a:ext cx="1290852" cy="22878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000">
                <a:latin typeface="+mj-lt"/>
              </a:rPr>
              <a:t>Target 33% by 2025</a:t>
            </a:r>
          </a:p>
        </xdr:txBody>
      </xdr:sp>
    </xdr:grpSp>
    <xdr:clientData/>
  </xdr:twoCellAnchor>
  <xdr:twoCellAnchor>
    <xdr:from>
      <xdr:col>24</xdr:col>
      <xdr:colOff>93080</xdr:colOff>
      <xdr:row>1</xdr:row>
      <xdr:rowOff>45539</xdr:rowOff>
    </xdr:from>
    <xdr:to>
      <xdr:col>27</xdr:col>
      <xdr:colOff>406872</xdr:colOff>
      <xdr:row>18</xdr:row>
      <xdr:rowOff>10097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24</xdr:col>
      <xdr:colOff>630</xdr:colOff>
      <xdr:row>19</xdr:row>
      <xdr:rowOff>1262</xdr:rowOff>
    </xdr:from>
    <xdr:to>
      <xdr:col>27</xdr:col>
      <xdr:colOff>404700</xdr:colOff>
      <xdr:row>40</xdr:row>
      <xdr:rowOff>66360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694373" y="4083405"/>
          <a:ext cx="2428813" cy="3722698"/>
        </a:xfrm>
        <a:prstGeom prst="rect">
          <a:avLst/>
        </a:prstGeom>
      </xdr:spPr>
    </xdr:pic>
    <xdr:clientData/>
  </xdr:twoCellAnchor>
  <xdr:twoCellAnchor editAs="oneCell">
    <xdr:from>
      <xdr:col>14</xdr:col>
      <xdr:colOff>342381</xdr:colOff>
      <xdr:row>41</xdr:row>
      <xdr:rowOff>26142</xdr:rowOff>
    </xdr:from>
    <xdr:to>
      <xdr:col>20</xdr:col>
      <xdr:colOff>445506</xdr:colOff>
      <xdr:row>56</xdr:row>
      <xdr:rowOff>165255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963131" y="7923233"/>
          <a:ext cx="4436480" cy="2733030"/>
        </a:xfrm>
        <a:prstGeom prst="rect">
          <a:avLst/>
        </a:prstGeom>
      </xdr:spPr>
    </xdr:pic>
    <xdr:clientData/>
  </xdr:twoCellAnchor>
  <xdr:twoCellAnchor>
    <xdr:from>
      <xdr:col>10</xdr:col>
      <xdr:colOff>488124</xdr:colOff>
      <xdr:row>27</xdr:row>
      <xdr:rowOff>32658</xdr:rowOff>
    </xdr:from>
    <xdr:to>
      <xdr:col>15</xdr:col>
      <xdr:colOff>744928</xdr:colOff>
      <xdr:row>43</xdr:row>
      <xdr:rowOff>4949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116C71D-29F5-403B-83D7-AF8820D551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0.18107</cdr:x>
      <cdr:y>0.31791</cdr:y>
    </cdr:from>
    <cdr:to>
      <cdr:x>0.91001</cdr:x>
      <cdr:y>0.32114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FA3AC566-DFF2-4163-9C8B-32C1017F3DBD}"/>
            </a:ext>
          </a:extLst>
        </cdr:cNvPr>
        <cdr:cNvCxnSpPr/>
      </cdr:nvCxnSpPr>
      <cdr:spPr bwMode="auto">
        <a:xfrm xmlns:a="http://schemas.openxmlformats.org/drawingml/2006/main" flipV="1">
          <a:off x="437554" y="1183719"/>
          <a:ext cx="1761506" cy="12027"/>
        </a:xfrm>
        <a:prstGeom xmlns:a="http://schemas.openxmlformats.org/drawingml/2006/main" prst="line">
          <a:avLst/>
        </a:prstGeom>
        <a:ln xmlns:a="http://schemas.openxmlformats.org/drawingml/2006/main" w="22225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0.37388</cdr:x>
      <cdr:y>0.363</cdr:y>
    </cdr:from>
    <cdr:to>
      <cdr:x>0.95962</cdr:x>
      <cdr:y>0.44255</cdr:y>
    </cdr:to>
    <cdr:sp macro="" textlink="">
      <cdr:nvSpPr>
        <cdr:cNvPr id="3" name="TextBox 3"/>
        <cdr:cNvSpPr txBox="1"/>
      </cdr:nvSpPr>
      <cdr:spPr bwMode="auto">
        <a:xfrm xmlns:a="http://schemas.openxmlformats.org/drawingml/2006/main">
          <a:off x="872435" y="1358130"/>
          <a:ext cx="1366821" cy="2976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+mj-lt"/>
            </a:rPr>
            <a:t>Target:</a:t>
          </a:r>
          <a:r>
            <a:rPr lang="en-US" sz="1000" baseline="0">
              <a:latin typeface="+mj-lt"/>
            </a:rPr>
            <a:t> 33% </a:t>
          </a:r>
          <a:r>
            <a:rPr lang="en-US" sz="1000">
              <a:latin typeface="+mj-lt"/>
            </a:rPr>
            <a:t>by 2020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0"/>
  <sheetViews>
    <sheetView tabSelected="1" zoomScale="70" zoomScaleNormal="70" workbookViewId="0">
      <selection activeCell="G33" sqref="G33"/>
    </sheetView>
  </sheetViews>
  <sheetFormatPr defaultRowHeight="13.8"/>
  <cols>
    <col min="1" max="1" width="30.5" customWidth="1"/>
    <col min="2" max="2" width="11.69921875" customWidth="1"/>
    <col min="3" max="3" width="11.296875" customWidth="1"/>
    <col min="4" max="4" width="11.59765625" customWidth="1"/>
    <col min="5" max="5" width="12.59765625" customWidth="1"/>
    <col min="6" max="6" width="12" customWidth="1"/>
    <col min="7" max="7" width="11.3984375" customWidth="1"/>
    <col min="8" max="9" width="11.09765625" customWidth="1"/>
    <col min="10" max="10" width="10.796875" customWidth="1"/>
    <col min="11" max="11" width="10.8984375" customWidth="1"/>
    <col min="12" max="12" width="11" customWidth="1"/>
    <col min="13" max="13" width="10.8984375" customWidth="1"/>
    <col min="14" max="14" width="11.796875" customWidth="1"/>
    <col min="15" max="15" width="10.796875" customWidth="1"/>
    <col min="16" max="16" width="11" customWidth="1"/>
  </cols>
  <sheetData>
    <row r="1" spans="1:17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6"/>
      <c r="K1" s="26"/>
      <c r="L1" s="26"/>
      <c r="M1" s="26"/>
      <c r="N1" s="26"/>
      <c r="O1" s="26"/>
    </row>
    <row r="2" spans="1:17">
      <c r="A2" s="2"/>
      <c r="B2" s="3">
        <v>2007</v>
      </c>
      <c r="C2" s="3">
        <v>2008</v>
      </c>
      <c r="D2" s="3">
        <v>2009</v>
      </c>
      <c r="E2" s="3">
        <v>2010</v>
      </c>
      <c r="F2" s="3">
        <v>2011</v>
      </c>
      <c r="G2" s="3">
        <v>2012</v>
      </c>
      <c r="H2" s="3">
        <v>2013</v>
      </c>
      <c r="I2" s="3">
        <v>2014</v>
      </c>
      <c r="J2" s="3">
        <v>2015</v>
      </c>
      <c r="K2" s="3">
        <v>2016</v>
      </c>
      <c r="L2" s="3">
        <v>2017</v>
      </c>
      <c r="M2" s="3">
        <v>2018</v>
      </c>
      <c r="N2" s="3">
        <v>2019</v>
      </c>
      <c r="O2" s="3" t="s">
        <v>44</v>
      </c>
      <c r="P2" s="3">
        <v>2021</v>
      </c>
    </row>
    <row r="3" spans="1:17" ht="15.6">
      <c r="A3" s="4" t="s">
        <v>1</v>
      </c>
      <c r="B3" s="5">
        <v>0.38636030166974794</v>
      </c>
      <c r="C3" s="5">
        <v>0.37872839946046372</v>
      </c>
      <c r="D3" s="5">
        <v>0.38849701916006274</v>
      </c>
      <c r="E3" s="5">
        <v>0.42368582228518753</v>
      </c>
      <c r="F3" s="5">
        <v>0.4</v>
      </c>
      <c r="G3" s="5">
        <v>0.39</v>
      </c>
      <c r="H3" s="5">
        <v>0.38150000000000001</v>
      </c>
      <c r="I3" s="6">
        <v>0.37344735121718803</v>
      </c>
      <c r="J3" s="6">
        <v>0.36124562542992056</v>
      </c>
      <c r="K3" s="6">
        <v>0.35</v>
      </c>
      <c r="L3" s="29">
        <v>0.35499999999999998</v>
      </c>
      <c r="M3" s="29">
        <v>0.36454104176539148</v>
      </c>
      <c r="N3" s="30">
        <v>0.34891181572225627</v>
      </c>
      <c r="O3" s="31"/>
      <c r="P3" s="30">
        <v>0.36443783809042746</v>
      </c>
    </row>
    <row r="4" spans="1:17" ht="15.6">
      <c r="A4" s="4" t="s">
        <v>2</v>
      </c>
      <c r="B4" s="5">
        <v>0.37127123011019098</v>
      </c>
      <c r="C4" s="5">
        <v>0.36408600568670374</v>
      </c>
      <c r="D4" s="5">
        <v>0.37581805255131906</v>
      </c>
      <c r="E4" s="5">
        <v>0.41081364985457264</v>
      </c>
      <c r="F4" s="5">
        <v>0.39</v>
      </c>
      <c r="G4" s="5">
        <v>0.38</v>
      </c>
      <c r="H4" s="5">
        <v>0.36219999999999997</v>
      </c>
      <c r="I4" s="6">
        <v>0.3647853672477851</v>
      </c>
      <c r="J4" s="6">
        <v>0.35525001008195511</v>
      </c>
      <c r="K4" s="6">
        <v>0.34</v>
      </c>
      <c r="L4" s="29">
        <v>0.32899999999999996</v>
      </c>
      <c r="M4" s="29">
        <v>0.34450249512894926</v>
      </c>
      <c r="N4" s="30">
        <v>0.32887970678541256</v>
      </c>
      <c r="O4" s="31"/>
      <c r="P4" s="30">
        <v>0.3504907271852819</v>
      </c>
    </row>
    <row r="5" spans="1:17" ht="15.6">
      <c r="A5" s="4" t="s">
        <v>10</v>
      </c>
      <c r="B5" s="5">
        <v>0.34929180703155255</v>
      </c>
      <c r="C5" s="5">
        <v>0.3519298303737079</v>
      </c>
      <c r="D5" s="5">
        <v>0.35836670482878347</v>
      </c>
      <c r="E5" s="5">
        <v>0.3790857142857143</v>
      </c>
      <c r="F5" s="5">
        <v>0.37</v>
      </c>
      <c r="G5" s="5">
        <v>0.36</v>
      </c>
      <c r="H5" s="5">
        <v>0.33950000000000002</v>
      </c>
      <c r="I5" s="6">
        <v>0.3370398990874689</v>
      </c>
      <c r="J5" s="6">
        <v>0.3296524172760853</v>
      </c>
      <c r="K5" s="6">
        <v>0.31</v>
      </c>
      <c r="L5" s="29">
        <v>0.309</v>
      </c>
      <c r="M5" s="29">
        <v>0.32835245777595218</v>
      </c>
      <c r="N5" s="30">
        <v>0.31369272593034458</v>
      </c>
      <c r="O5" s="31"/>
      <c r="P5" s="30">
        <v>0.33020800726962846</v>
      </c>
    </row>
    <row r="6" spans="1:17" ht="15.6">
      <c r="A6" s="4" t="s">
        <v>3</v>
      </c>
      <c r="B6" s="5">
        <v>0.31776188855391213</v>
      </c>
      <c r="C6" s="5">
        <v>0.31659714643915182</v>
      </c>
      <c r="D6" s="5">
        <v>0.32248006493480602</v>
      </c>
      <c r="E6" s="5">
        <v>0.33022679439328484</v>
      </c>
      <c r="F6" s="5">
        <v>0.33</v>
      </c>
      <c r="G6" s="5">
        <v>0.31</v>
      </c>
      <c r="H6" s="5">
        <v>0.29930000000000001</v>
      </c>
      <c r="I6" s="6">
        <v>0.30521740564526118</v>
      </c>
      <c r="J6" s="6">
        <v>0.29759169856917411</v>
      </c>
      <c r="K6" s="6">
        <v>0.28999999999999998</v>
      </c>
      <c r="L6" s="29">
        <v>0.29399999999999998</v>
      </c>
      <c r="M6" s="29">
        <v>0.30206218584682637</v>
      </c>
      <c r="N6" s="30">
        <v>0.29528620870683053</v>
      </c>
      <c r="O6" s="31"/>
      <c r="P6" s="30">
        <v>0.31425364758698093</v>
      </c>
    </row>
    <row r="7" spans="1:17" ht="15.6">
      <c r="A7" s="4" t="s">
        <v>4</v>
      </c>
      <c r="B7" s="5">
        <v>0.3541906258020644</v>
      </c>
      <c r="C7" s="5">
        <v>0.35735998292292392</v>
      </c>
      <c r="D7" s="5">
        <v>0.36272950935556925</v>
      </c>
      <c r="E7" s="5">
        <v>0.36860622652239378</v>
      </c>
      <c r="F7" s="5">
        <v>0.37</v>
      </c>
      <c r="G7" s="5">
        <v>0.35</v>
      </c>
      <c r="H7" s="5">
        <v>0.33460000000000001</v>
      </c>
      <c r="I7" s="6">
        <v>0.33295699116796812</v>
      </c>
      <c r="J7" s="6">
        <v>0.32230483912924857</v>
      </c>
      <c r="K7" s="6">
        <v>0.31</v>
      </c>
      <c r="L7" s="29">
        <v>0.307</v>
      </c>
      <c r="M7" s="29">
        <v>0.30925552447338378</v>
      </c>
      <c r="N7" s="30">
        <v>0.29717151845952244</v>
      </c>
      <c r="O7" s="31"/>
      <c r="P7" s="30">
        <v>0.30850733699463712</v>
      </c>
    </row>
    <row r="8" spans="1:17">
      <c r="A8" s="1"/>
      <c r="B8" s="1"/>
      <c r="C8" s="1"/>
      <c r="D8" s="1"/>
      <c r="E8" s="1"/>
      <c r="F8" s="1"/>
      <c r="G8" s="1"/>
      <c r="H8" s="1"/>
      <c r="I8" s="1"/>
    </row>
    <row r="9" spans="1:17">
      <c r="A9" s="1"/>
      <c r="B9" s="1"/>
      <c r="C9" s="1"/>
      <c r="D9" s="1"/>
      <c r="E9" s="1"/>
      <c r="F9" s="1"/>
      <c r="G9" s="1"/>
      <c r="H9" s="1"/>
      <c r="I9" s="1"/>
    </row>
    <row r="10" spans="1:17" ht="66">
      <c r="A10" s="7" t="s">
        <v>5</v>
      </c>
      <c r="B10" s="1"/>
      <c r="C10" s="1"/>
      <c r="D10" s="1"/>
      <c r="E10" s="1"/>
      <c r="F10" s="1"/>
      <c r="G10" s="1"/>
      <c r="H10" s="1"/>
      <c r="I10" s="1"/>
    </row>
    <row r="11" spans="1:17">
      <c r="A11" s="24" t="s">
        <v>11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7">
      <c r="A12" s="8"/>
      <c r="B12" s="9">
        <v>2007</v>
      </c>
      <c r="C12" s="9">
        <v>2008</v>
      </c>
      <c r="D12" s="9">
        <v>2009</v>
      </c>
      <c r="E12" s="9">
        <v>2010</v>
      </c>
      <c r="F12" s="9">
        <v>2011</v>
      </c>
      <c r="G12" s="9">
        <v>2012</v>
      </c>
      <c r="H12" s="9">
        <v>2013</v>
      </c>
      <c r="I12" s="9">
        <v>2014</v>
      </c>
      <c r="J12" s="9">
        <v>2015</v>
      </c>
      <c r="K12" s="9">
        <v>2016</v>
      </c>
      <c r="L12" s="9">
        <v>2017</v>
      </c>
      <c r="M12" s="9">
        <v>2018</v>
      </c>
      <c r="N12" s="9">
        <v>2019</v>
      </c>
      <c r="O12" s="9" t="s">
        <v>44</v>
      </c>
      <c r="P12" s="9">
        <v>2021</v>
      </c>
    </row>
    <row r="13" spans="1:17">
      <c r="A13" s="9" t="s">
        <v>1</v>
      </c>
      <c r="B13" s="10">
        <v>117555</v>
      </c>
      <c r="C13" s="10">
        <v>119051</v>
      </c>
      <c r="D13" s="10">
        <v>123098</v>
      </c>
      <c r="E13" s="10">
        <v>136970</v>
      </c>
      <c r="F13" s="10">
        <v>132579</v>
      </c>
      <c r="G13" s="10">
        <v>129769</v>
      </c>
      <c r="H13" s="10">
        <v>133230</v>
      </c>
      <c r="I13" s="10">
        <v>134813</v>
      </c>
      <c r="J13" s="10">
        <v>131816</v>
      </c>
      <c r="K13" s="10">
        <v>128960</v>
      </c>
      <c r="L13" s="27">
        <v>133824</v>
      </c>
      <c r="M13" s="27">
        <v>142315</v>
      </c>
      <c r="N13" s="27">
        <v>143020</v>
      </c>
      <c r="O13" s="23"/>
      <c r="P13" s="27">
        <v>163778</v>
      </c>
    </row>
    <row r="14" spans="1:17">
      <c r="A14" s="9" t="s">
        <v>2</v>
      </c>
      <c r="B14" s="10">
        <v>142658</v>
      </c>
      <c r="C14" s="10">
        <v>143542</v>
      </c>
      <c r="D14" s="10">
        <v>149594</v>
      </c>
      <c r="E14" s="10">
        <v>165820</v>
      </c>
      <c r="F14" s="10">
        <v>158980</v>
      </c>
      <c r="G14" s="10">
        <v>156944</v>
      </c>
      <c r="H14" s="10">
        <v>155341</v>
      </c>
      <c r="I14" s="10">
        <v>159548</v>
      </c>
      <c r="J14" s="10">
        <v>158563</v>
      </c>
      <c r="K14" s="10">
        <v>153544</v>
      </c>
      <c r="L14" s="27">
        <v>151994</v>
      </c>
      <c r="M14" s="27">
        <v>167617</v>
      </c>
      <c r="N14" s="27">
        <v>166989</v>
      </c>
      <c r="O14" s="23"/>
      <c r="P14" s="27">
        <v>198948</v>
      </c>
      <c r="Q14" s="21">
        <f>P14-L14</f>
        <v>46954</v>
      </c>
    </row>
    <row r="15" spans="1:17">
      <c r="A15" s="9" t="s">
        <v>10</v>
      </c>
      <c r="B15" s="10">
        <v>203644</v>
      </c>
      <c r="C15" s="10">
        <v>212453</v>
      </c>
      <c r="D15" s="10">
        <v>220054</v>
      </c>
      <c r="E15" s="10">
        <v>245458</v>
      </c>
      <c r="F15" s="10">
        <v>246302</v>
      </c>
      <c r="G15" s="10">
        <v>238678</v>
      </c>
      <c r="H15" s="10">
        <v>233886</v>
      </c>
      <c r="I15" s="10">
        <v>237268</v>
      </c>
      <c r="J15" s="10">
        <v>238640</v>
      </c>
      <c r="K15" s="10">
        <v>232902</v>
      </c>
      <c r="L15" s="27">
        <v>233703</v>
      </c>
      <c r="M15" s="27">
        <v>258197</v>
      </c>
      <c r="N15" s="27">
        <v>256627</v>
      </c>
      <c r="O15" s="23"/>
      <c r="P15" s="27">
        <v>315417</v>
      </c>
      <c r="Q15" s="22">
        <f>Q14/L14</f>
        <v>0.30892008895087963</v>
      </c>
    </row>
    <row r="16" spans="1:17">
      <c r="A16" s="9" t="s">
        <v>3</v>
      </c>
      <c r="B16" s="10">
        <v>2441084</v>
      </c>
      <c r="C16" s="10">
        <v>2666460</v>
      </c>
      <c r="D16" s="10">
        <v>2750620</v>
      </c>
      <c r="E16" s="10">
        <v>2885741</v>
      </c>
      <c r="F16" s="10">
        <v>2891613</v>
      </c>
      <c r="G16" s="10">
        <v>2781592</v>
      </c>
      <c r="H16" s="10">
        <v>2726672</v>
      </c>
      <c r="I16" s="10">
        <v>2831562</v>
      </c>
      <c r="J16" s="10">
        <v>2803734</v>
      </c>
      <c r="K16" s="10">
        <v>2811799</v>
      </c>
      <c r="L16" s="27">
        <v>2825693</v>
      </c>
      <c r="M16" s="27">
        <v>2952985</v>
      </c>
      <c r="N16" s="27">
        <v>2948470</v>
      </c>
      <c r="O16" s="23"/>
      <c r="P16" s="27">
        <v>3392760</v>
      </c>
    </row>
    <row r="17" spans="1:16">
      <c r="A17" s="9" t="s">
        <v>4</v>
      </c>
      <c r="B17" s="10">
        <v>35494524</v>
      </c>
      <c r="C17" s="10">
        <v>40417889</v>
      </c>
      <c r="D17" s="10">
        <v>41211959</v>
      </c>
      <c r="E17" s="10">
        <v>42230264</v>
      </c>
      <c r="F17" s="10">
        <v>42067297</v>
      </c>
      <c r="G17" s="10">
        <v>40279587</v>
      </c>
      <c r="H17" s="10">
        <v>38908384</v>
      </c>
      <c r="I17" s="10">
        <v>39042346</v>
      </c>
      <c r="J17" s="10">
        <v>38099091</v>
      </c>
      <c r="K17" s="10">
        <v>37241233</v>
      </c>
      <c r="L17" s="27">
        <v>36895867</v>
      </c>
      <c r="M17" s="27">
        <v>37580787</v>
      </c>
      <c r="N17" s="27">
        <v>36493510</v>
      </c>
      <c r="O17" s="23"/>
      <c r="P17" s="27">
        <v>39348485</v>
      </c>
    </row>
    <row r="18" spans="1:16">
      <c r="A18" s="1"/>
    </row>
    <row r="19" spans="1:16">
      <c r="A19" s="1"/>
      <c r="B19" s="1"/>
      <c r="C19" s="1"/>
      <c r="D19" s="1"/>
      <c r="E19" s="1"/>
      <c r="F19" s="1"/>
      <c r="G19" s="1"/>
      <c r="H19" s="1"/>
      <c r="I19" s="1"/>
    </row>
    <row r="20" spans="1:16">
      <c r="A20" s="20" t="s">
        <v>6</v>
      </c>
      <c r="B20" s="1"/>
      <c r="C20" s="1"/>
      <c r="D20" s="1"/>
      <c r="E20" s="1"/>
      <c r="F20" s="1"/>
      <c r="G20" s="1"/>
      <c r="H20" s="1"/>
      <c r="I20" s="1"/>
    </row>
    <row r="21" spans="1:16">
      <c r="A21" s="1" t="s">
        <v>7</v>
      </c>
      <c r="C21" s="1"/>
      <c r="D21" s="1"/>
      <c r="E21" s="1"/>
      <c r="F21" s="1"/>
      <c r="G21" s="1"/>
      <c r="H21" s="1"/>
      <c r="I21" s="1"/>
    </row>
    <row r="22" spans="1:16">
      <c r="A22" s="1" t="s">
        <v>8</v>
      </c>
      <c r="B22" s="1"/>
      <c r="D22" s="1"/>
      <c r="E22" s="1"/>
      <c r="F22" s="1"/>
      <c r="G22" s="1"/>
      <c r="H22" s="1"/>
      <c r="I22" s="1"/>
    </row>
    <row r="23" spans="1:16">
      <c r="A23" s="1" t="s">
        <v>9</v>
      </c>
      <c r="B23" s="1"/>
      <c r="D23" s="1"/>
      <c r="E23" s="1"/>
      <c r="F23" s="1"/>
      <c r="G23" s="1"/>
      <c r="H23" s="1"/>
      <c r="I23" s="1"/>
    </row>
    <row r="24" spans="1:16">
      <c r="D24" s="1"/>
      <c r="E24" s="1"/>
      <c r="F24" s="1"/>
      <c r="G24" s="1"/>
      <c r="H24" s="1"/>
      <c r="I24" s="1"/>
    </row>
    <row r="25" spans="1:16">
      <c r="A25" s="1"/>
      <c r="B25" s="1" t="s">
        <v>43</v>
      </c>
      <c r="C25" s="3">
        <v>2015</v>
      </c>
      <c r="D25" s="3">
        <v>2016</v>
      </c>
      <c r="E25" s="3">
        <v>2017</v>
      </c>
      <c r="F25" s="3">
        <v>2018</v>
      </c>
      <c r="G25" s="3">
        <v>2019</v>
      </c>
      <c r="H25" s="3">
        <v>2020</v>
      </c>
      <c r="I25" s="3">
        <v>2021</v>
      </c>
      <c r="J25" s="3">
        <v>2022</v>
      </c>
      <c r="K25" s="3">
        <v>2023</v>
      </c>
      <c r="L25" s="3">
        <v>2024</v>
      </c>
      <c r="M25" s="3">
        <v>2025</v>
      </c>
      <c r="N25" s="3">
        <v>2026</v>
      </c>
      <c r="O25" s="3">
        <v>2027</v>
      </c>
    </row>
    <row r="26" spans="1:16">
      <c r="C26" s="18">
        <v>0.35525001008195511</v>
      </c>
      <c r="D26" s="18">
        <v>0.34</v>
      </c>
      <c r="E26" s="18">
        <v>0.32899999999999996</v>
      </c>
      <c r="F26" s="18">
        <v>0.34450249512894926</v>
      </c>
      <c r="G26" s="28">
        <v>0.32887970678541256</v>
      </c>
      <c r="H26" s="28"/>
      <c r="I26" s="28">
        <f>P4</f>
        <v>0.3504907271852819</v>
      </c>
    </row>
    <row r="29" spans="1:16">
      <c r="A29" t="s">
        <v>46</v>
      </c>
    </row>
    <row r="30" spans="1:16">
      <c r="A30" t="s">
        <v>45</v>
      </c>
    </row>
  </sheetData>
  <pageMargins left="0.7" right="0.7" top="0.75" bottom="0.75" header="0.3" footer="0.3"/>
  <pageSetup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4:K52"/>
  <sheetViews>
    <sheetView zoomScale="90" zoomScaleNormal="90" workbookViewId="0">
      <selection activeCell="D6" sqref="D6"/>
    </sheetView>
  </sheetViews>
  <sheetFormatPr defaultRowHeight="13.8"/>
  <cols>
    <col min="3" max="3" width="25" customWidth="1"/>
    <col min="4" max="4" width="20.59765625" customWidth="1"/>
    <col min="5" max="5" width="21.09765625" customWidth="1"/>
    <col min="8" max="8" width="12.19921875" customWidth="1"/>
    <col min="9" max="9" width="24.5" customWidth="1"/>
    <col min="10" max="10" width="20.09765625" customWidth="1"/>
    <col min="11" max="11" width="22.296875" customWidth="1"/>
  </cols>
  <sheetData>
    <row r="4" spans="3:11" ht="28.2" customHeight="1"/>
    <row r="7" spans="3:11">
      <c r="C7" s="11" t="s">
        <v>12</v>
      </c>
      <c r="D7" t="s">
        <v>39</v>
      </c>
      <c r="E7" t="s">
        <v>42</v>
      </c>
      <c r="I7" s="11" t="s">
        <v>37</v>
      </c>
      <c r="J7" t="s">
        <v>38</v>
      </c>
      <c r="K7" t="s">
        <v>42</v>
      </c>
    </row>
    <row r="8" spans="3:11">
      <c r="C8" s="12" t="s">
        <v>13</v>
      </c>
      <c r="D8" s="19">
        <v>84812</v>
      </c>
      <c r="E8" s="19">
        <v>109241</v>
      </c>
      <c r="I8" t="s">
        <v>13</v>
      </c>
      <c r="J8" s="19">
        <v>58730</v>
      </c>
      <c r="K8" s="19">
        <v>58376</v>
      </c>
    </row>
    <row r="9" spans="3:11">
      <c r="C9" s="12" t="s">
        <v>40</v>
      </c>
      <c r="D9" s="19">
        <v>178101</v>
      </c>
      <c r="E9" s="19">
        <v>234906</v>
      </c>
      <c r="I9" s="17" t="s">
        <v>40</v>
      </c>
      <c r="J9" s="19">
        <v>216152</v>
      </c>
      <c r="K9" s="19">
        <v>251642</v>
      </c>
    </row>
    <row r="10" spans="3:11">
      <c r="C10" s="13" t="s">
        <v>14</v>
      </c>
      <c r="D10" s="6">
        <v>0.4762017057736902</v>
      </c>
      <c r="E10" s="6">
        <v>0.46504133568320943</v>
      </c>
      <c r="I10" t="s">
        <v>14</v>
      </c>
      <c r="J10" s="6">
        <v>0.2717069469632481</v>
      </c>
      <c r="K10" s="6">
        <v>0.23198035304122525</v>
      </c>
    </row>
    <row r="11" spans="3:11">
      <c r="C11" s="14" t="s">
        <v>15</v>
      </c>
      <c r="D11" s="19">
        <v>4918.0383284395011</v>
      </c>
      <c r="E11" s="19">
        <v>5903.3446451990249</v>
      </c>
      <c r="I11" t="s">
        <v>15</v>
      </c>
      <c r="J11" s="19">
        <v>4014.4597394917291</v>
      </c>
      <c r="K11" s="19">
        <v>4098.8287351388572</v>
      </c>
    </row>
    <row r="12" spans="3:11">
      <c r="C12" s="14" t="s">
        <v>41</v>
      </c>
      <c r="D12">
        <v>5134</v>
      </c>
      <c r="E12">
        <v>5662</v>
      </c>
      <c r="I12" t="s">
        <v>41</v>
      </c>
      <c r="J12" s="19">
        <v>6141</v>
      </c>
      <c r="K12" s="19">
        <v>5642</v>
      </c>
    </row>
    <row r="13" spans="3:11">
      <c r="C13" s="15" t="s">
        <v>16</v>
      </c>
      <c r="D13" s="6">
        <v>2.3960071961363717E-2</v>
      </c>
      <c r="E13" s="6">
        <v>2.2492410395748477E-2</v>
      </c>
      <c r="I13" t="s">
        <v>16</v>
      </c>
      <c r="J13" s="6">
        <v>1.6892170748036017E-2</v>
      </c>
      <c r="K13" s="6">
        <v>1.5435595691829937E-2</v>
      </c>
    </row>
    <row r="14" spans="3:11">
      <c r="C14" s="14" t="s">
        <v>17</v>
      </c>
      <c r="D14" s="6">
        <v>0.45224163381232646</v>
      </c>
      <c r="E14" s="6">
        <v>0.44254892528746098</v>
      </c>
      <c r="I14" t="s">
        <v>17</v>
      </c>
      <c r="J14" s="6">
        <v>0.25481477621521209</v>
      </c>
      <c r="K14" s="6">
        <v>0.21654475734939532</v>
      </c>
    </row>
    <row r="15" spans="3:11">
      <c r="C15" s="14" t="s">
        <v>18</v>
      </c>
      <c r="D15" s="6">
        <v>0.50016177773505388</v>
      </c>
      <c r="E15" s="6">
        <v>0.48753374607895789</v>
      </c>
      <c r="I15" t="s">
        <v>18</v>
      </c>
      <c r="J15" s="6">
        <v>0.2885991177112841</v>
      </c>
      <c r="K15" s="6">
        <v>0.24741594873305517</v>
      </c>
    </row>
    <row r="16" spans="3:11">
      <c r="K16" s="6"/>
    </row>
    <row r="17" spans="3:11">
      <c r="C17" s="14" t="s">
        <v>19</v>
      </c>
      <c r="D17" s="19">
        <v>42082</v>
      </c>
      <c r="E17" s="19">
        <v>52437</v>
      </c>
      <c r="I17" t="s">
        <v>19</v>
      </c>
      <c r="J17" s="19">
        <v>22622</v>
      </c>
      <c r="K17" s="19">
        <v>23679</v>
      </c>
    </row>
    <row r="18" spans="3:11">
      <c r="C18" s="14" t="s">
        <v>20</v>
      </c>
      <c r="D18" s="6">
        <v>0.23628166040617402</v>
      </c>
      <c r="E18" s="6">
        <v>0.22322546039692473</v>
      </c>
      <c r="I18" t="s">
        <v>20</v>
      </c>
      <c r="J18" s="6">
        <v>0.10465783337651283</v>
      </c>
      <c r="K18" s="6">
        <v>9.4097964568712694E-2</v>
      </c>
    </row>
    <row r="19" spans="3:11">
      <c r="C19" s="14" t="s">
        <v>21</v>
      </c>
      <c r="D19" s="19">
        <v>3368</v>
      </c>
      <c r="E19" s="19">
        <v>3847</v>
      </c>
      <c r="I19" s="17" t="s">
        <v>21</v>
      </c>
      <c r="J19" s="19">
        <v>2510.4854112302664</v>
      </c>
      <c r="K19" s="19">
        <v>2793.0716066724822</v>
      </c>
    </row>
    <row r="20" spans="3:11">
      <c r="C20" s="14" t="s">
        <v>22</v>
      </c>
      <c r="I20" t="s">
        <v>22</v>
      </c>
      <c r="J20" s="6">
        <v>1.0351606339938223E-2</v>
      </c>
      <c r="K20" s="6">
        <v>1.0351606339938223E-2</v>
      </c>
    </row>
    <row r="21" spans="3:11">
      <c r="C21" t="s">
        <v>23</v>
      </c>
      <c r="D21" s="6">
        <v>1.7641425999225958E-2</v>
      </c>
      <c r="E21" s="6">
        <v>1.5467676680949498E-2</v>
      </c>
      <c r="I21" t="s">
        <v>17</v>
      </c>
      <c r="J21" s="6">
        <v>8.7205763217682225E-2</v>
      </c>
      <c r="K21" s="6">
        <v>8.7205763217682225E-2</v>
      </c>
    </row>
    <row r="22" spans="3:11">
      <c r="C22" t="s">
        <v>17</v>
      </c>
      <c r="D22" s="6">
        <v>0.21864023440694805</v>
      </c>
      <c r="E22" s="6">
        <v>0.20775778371597522</v>
      </c>
      <c r="I22" t="s">
        <v>18</v>
      </c>
      <c r="J22" s="6">
        <v>0.10790897589755868</v>
      </c>
      <c r="K22" s="6">
        <v>0.10790897589755868</v>
      </c>
    </row>
    <row r="23" spans="3:11">
      <c r="C23" t="s">
        <v>18</v>
      </c>
      <c r="D23" s="6">
        <v>0.25392308640539996</v>
      </c>
      <c r="E23" s="6">
        <v>0.23869313707787423</v>
      </c>
      <c r="I23" s="18" t="s">
        <v>22</v>
      </c>
      <c r="J23" s="6">
        <v>1.1227389966725574E-2</v>
      </c>
      <c r="K23" s="6">
        <v>1.0897033250435454E-2</v>
      </c>
    </row>
    <row r="24" spans="3:11">
      <c r="I24" s="18" t="s">
        <v>17</v>
      </c>
      <c r="J24" s="6">
        <v>9.3430443409787248E-2</v>
      </c>
      <c r="K24" s="6">
        <v>8.3200931318277244E-2</v>
      </c>
    </row>
    <row r="25" spans="3:11">
      <c r="C25" s="11" t="s">
        <v>24</v>
      </c>
      <c r="D25" t="s">
        <v>38</v>
      </c>
      <c r="E25" t="s">
        <v>42</v>
      </c>
      <c r="I25" s="18" t="s">
        <v>18</v>
      </c>
      <c r="J25" s="6">
        <v>0.11588522334323841</v>
      </c>
      <c r="K25" s="6">
        <v>0.10499499781914814</v>
      </c>
    </row>
    <row r="26" spans="3:11">
      <c r="C26" t="s">
        <v>13</v>
      </c>
      <c r="D26" s="19">
        <v>143542</v>
      </c>
      <c r="E26" s="19">
        <v>167617</v>
      </c>
    </row>
    <row r="27" spans="3:11">
      <c r="C27" t="s">
        <v>40</v>
      </c>
      <c r="D27" s="19">
        <v>394253</v>
      </c>
      <c r="E27" s="19">
        <v>486548</v>
      </c>
    </row>
    <row r="28" spans="3:11">
      <c r="C28" t="s">
        <v>14</v>
      </c>
      <c r="D28" s="6">
        <v>0.36408600568670374</v>
      </c>
      <c r="E28" s="6">
        <v>0.34450249512894926</v>
      </c>
    </row>
    <row r="29" spans="3:11">
      <c r="C29" t="s">
        <v>15</v>
      </c>
      <c r="D29" s="19">
        <v>6348.4634361394883</v>
      </c>
      <c r="E29" s="19">
        <v>7186.7847470200468</v>
      </c>
    </row>
    <row r="30" spans="3:11">
      <c r="C30" t="s">
        <v>41</v>
      </c>
      <c r="D30" s="19">
        <v>8004.3636224249585</v>
      </c>
      <c r="E30" s="19">
        <v>7993.1475652586323</v>
      </c>
    </row>
    <row r="31" spans="3:11">
      <c r="C31" t="s">
        <v>16</v>
      </c>
      <c r="D31" s="6">
        <v>1.4305619960248251E-2</v>
      </c>
      <c r="E31" s="6">
        <v>1.3643701582921847E-2</v>
      </c>
    </row>
    <row r="32" spans="3:11">
      <c r="C32" t="s">
        <v>17</v>
      </c>
      <c r="D32" s="6">
        <v>0.34978038572645548</v>
      </c>
      <c r="E32" s="6">
        <v>0.33085879354602743</v>
      </c>
    </row>
    <row r="33" spans="3:5">
      <c r="C33" t="s">
        <v>18</v>
      </c>
      <c r="D33" s="6">
        <v>0.378391625646952</v>
      </c>
      <c r="E33" s="6">
        <v>0.35814619671187109</v>
      </c>
    </row>
    <row r="35" spans="3:5">
      <c r="C35" t="s">
        <v>19</v>
      </c>
      <c r="D35" s="19">
        <v>64704</v>
      </c>
      <c r="E35" s="19">
        <v>76116</v>
      </c>
    </row>
    <row r="36" spans="3:5">
      <c r="C36" t="s">
        <v>25</v>
      </c>
      <c r="D36" s="6">
        <v>0.16411796486012789</v>
      </c>
      <c r="E36" s="6">
        <v>0.15644088558580038</v>
      </c>
    </row>
    <row r="37" spans="3:5">
      <c r="C37" t="s">
        <v>21</v>
      </c>
      <c r="D37" s="19">
        <v>4200.7095829157242</v>
      </c>
      <c r="E37" s="19">
        <v>4754.0149347682955</v>
      </c>
    </row>
    <row r="38" spans="3:5">
      <c r="C38" t="s">
        <v>26</v>
      </c>
      <c r="D38" s="6">
        <v>1.0120455376826099E-2</v>
      </c>
      <c r="E38" s="6">
        <v>9.4268461459998554E-3</v>
      </c>
    </row>
    <row r="39" spans="3:5">
      <c r="C39" t="s">
        <v>27</v>
      </c>
      <c r="D39" s="6">
        <v>0.15399750948330179</v>
      </c>
      <c r="E39" s="6">
        <v>0.14701403943980051</v>
      </c>
    </row>
    <row r="40" spans="3:5">
      <c r="C40" t="s">
        <v>18</v>
      </c>
      <c r="D40" s="6">
        <v>0.17423842023695399</v>
      </c>
      <c r="E40" s="6">
        <v>0.16586773173180025</v>
      </c>
    </row>
    <row r="43" spans="3:5">
      <c r="C43" s="11" t="s">
        <v>28</v>
      </c>
      <c r="D43" t="s">
        <v>2</v>
      </c>
      <c r="E43" t="s">
        <v>2</v>
      </c>
    </row>
    <row r="44" spans="3:5">
      <c r="C44" s="16" t="s">
        <v>29</v>
      </c>
      <c r="D44">
        <v>178101</v>
      </c>
      <c r="E44">
        <v>234906</v>
      </c>
    </row>
    <row r="45" spans="3:5">
      <c r="C45" s="16" t="s">
        <v>30</v>
      </c>
      <c r="D45">
        <v>394253</v>
      </c>
      <c r="E45">
        <v>486548</v>
      </c>
    </row>
    <row r="46" spans="3:5">
      <c r="C46" s="16" t="s">
        <v>31</v>
      </c>
      <c r="D46" s="6">
        <v>0.45174291635066821</v>
      </c>
      <c r="E46" s="6">
        <v>0.48280128579297416</v>
      </c>
    </row>
    <row r="47" spans="3:5">
      <c r="C47" s="16" t="s">
        <v>32</v>
      </c>
      <c r="D47">
        <v>5134</v>
      </c>
      <c r="E47">
        <v>5662</v>
      </c>
    </row>
    <row r="48" spans="3:5">
      <c r="C48" s="16" t="s">
        <v>33</v>
      </c>
      <c r="D48">
        <v>8004.3636224249585</v>
      </c>
      <c r="E48">
        <v>7993.1475652586323</v>
      </c>
    </row>
    <row r="49" spans="3:5">
      <c r="C49" s="16" t="s">
        <v>34</v>
      </c>
      <c r="D49" s="6">
        <v>9.2443207586047557E-3</v>
      </c>
      <c r="E49" s="6">
        <v>8.5153696103938536E-3</v>
      </c>
    </row>
    <row r="50" spans="3:5">
      <c r="C50" s="16" t="s">
        <v>35</v>
      </c>
    </row>
    <row r="51" spans="3:5">
      <c r="C51" s="16" t="s">
        <v>27</v>
      </c>
      <c r="D51" s="6">
        <v>0.44249859559206345</v>
      </c>
      <c r="E51" s="6">
        <v>0.47428591618258031</v>
      </c>
    </row>
    <row r="52" spans="3:5">
      <c r="C52" s="16" t="s">
        <v>36</v>
      </c>
      <c r="D52" s="6">
        <v>0.46098723710927297</v>
      </c>
      <c r="E52" s="6">
        <v>0.491316655403368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Estimates</vt:lpstr>
      <vt:lpstr>10-YEAR</vt:lpstr>
    </vt:vector>
  </TitlesOfParts>
  <Company>Austin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CAN 4</cp:lastModifiedBy>
  <dcterms:created xsi:type="dcterms:W3CDTF">2012-06-25T18:26:52Z</dcterms:created>
  <dcterms:modified xsi:type="dcterms:W3CDTF">2022-11-14T17:00:56Z</dcterms:modified>
</cp:coreProperties>
</file>