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Drive Alone\For Web\"/>
    </mc:Choice>
  </mc:AlternateContent>
  <xr:revisionPtr revIDLastSave="0" documentId="13_ncr:1_{198543B5-1ED4-4CFB-B9BC-953521A8B508}" xr6:coauthVersionLast="47" xr6:coauthVersionMax="47" xr10:uidLastSave="{00000000-0000-0000-0000-000000000000}"/>
  <bookViews>
    <workbookView xWindow="0" yWindow="984" windowWidth="19344" windowHeight="11292" tabRatio="658" xr2:uid="{00000000-000D-0000-FFFF-FFFF00000000}"/>
  </bookViews>
  <sheets>
    <sheet name="US Cities" sheetId="6" r:id="rId1"/>
    <sheet name="2019" sheetId="9" r:id="rId2"/>
    <sheet name="2018" sheetId="7" r:id="rId3"/>
    <sheet name="2013-2017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6" l="1"/>
  <c r="P23" i="6"/>
  <c r="P16" i="6"/>
  <c r="P14" i="6"/>
  <c r="S14" i="6"/>
  <c r="Q14" i="6"/>
  <c r="M14" i="6"/>
  <c r="K14" i="6"/>
  <c r="I14" i="6"/>
  <c r="G14" i="6"/>
  <c r="E14" i="6"/>
  <c r="O14" i="6"/>
  <c r="O15" i="6"/>
  <c r="O23" i="6"/>
  <c r="O22" i="6"/>
  <c r="O21" i="6"/>
  <c r="O20" i="6"/>
  <c r="B29" i="6"/>
  <c r="I33" i="9"/>
  <c r="I31" i="9"/>
  <c r="E31" i="9"/>
  <c r="I30" i="9"/>
  <c r="E30" i="9"/>
  <c r="I29" i="9"/>
  <c r="E29" i="9"/>
  <c r="T25" i="9"/>
  <c r="S25" i="9"/>
  <c r="Q25" i="9"/>
  <c r="R25" i="9" s="1"/>
  <c r="O25" i="9"/>
  <c r="P25" i="9" s="1"/>
  <c r="M25" i="9"/>
  <c r="F33" i="9" s="1"/>
  <c r="L25" i="9"/>
  <c r="K25" i="9"/>
  <c r="G33" i="9" s="1"/>
  <c r="I25" i="9"/>
  <c r="J25" i="9" s="1"/>
  <c r="G25" i="9"/>
  <c r="H25" i="9" s="1"/>
  <c r="E25" i="9"/>
  <c r="H33" i="9" s="1"/>
  <c r="T22" i="9"/>
  <c r="S22" i="9"/>
  <c r="Q22" i="9"/>
  <c r="R22" i="9" s="1"/>
  <c r="O22" i="9"/>
  <c r="P22" i="9" s="1"/>
  <c r="M22" i="9"/>
  <c r="F31" i="9" s="1"/>
  <c r="L22" i="9"/>
  <c r="K22" i="9"/>
  <c r="G31" i="9" s="1"/>
  <c r="I22" i="9"/>
  <c r="J22" i="9" s="1"/>
  <c r="G22" i="9"/>
  <c r="H22" i="9" s="1"/>
  <c r="E22" i="9"/>
  <c r="H31" i="9" s="1"/>
  <c r="T21" i="9"/>
  <c r="S21" i="9"/>
  <c r="Q21" i="9"/>
  <c r="R21" i="9" s="1"/>
  <c r="O21" i="9"/>
  <c r="P21" i="9" s="1"/>
  <c r="M21" i="9"/>
  <c r="F30" i="9" s="1"/>
  <c r="L21" i="9"/>
  <c r="K21" i="9"/>
  <c r="G30" i="9" s="1"/>
  <c r="I21" i="9"/>
  <c r="J21" i="9" s="1"/>
  <c r="G21" i="9"/>
  <c r="H21" i="9" s="1"/>
  <c r="E21" i="9"/>
  <c r="H30" i="9" s="1"/>
  <c r="T20" i="9"/>
  <c r="S20" i="9"/>
  <c r="Q20" i="9"/>
  <c r="R20" i="9" s="1"/>
  <c r="O20" i="9"/>
  <c r="P20" i="9" s="1"/>
  <c r="M20" i="9"/>
  <c r="F29" i="9" s="1"/>
  <c r="L20" i="9"/>
  <c r="K20" i="9"/>
  <c r="G29" i="9" s="1"/>
  <c r="I20" i="9"/>
  <c r="J20" i="9" s="1"/>
  <c r="G20" i="9"/>
  <c r="H20" i="9" s="1"/>
  <c r="E20" i="9"/>
  <c r="H29" i="9" s="1"/>
  <c r="T15" i="9"/>
  <c r="S15" i="9"/>
  <c r="S24" i="9" s="1"/>
  <c r="T24" i="9" s="1"/>
  <c r="R15" i="9"/>
  <c r="Q15" i="9"/>
  <c r="Q24" i="9" s="1"/>
  <c r="R24" i="9" s="1"/>
  <c r="P15" i="9"/>
  <c r="O15" i="9"/>
  <c r="O24" i="9" s="1"/>
  <c r="P24" i="9" s="1"/>
  <c r="N15" i="9"/>
  <c r="M15" i="9"/>
  <c r="M24" i="9" s="1"/>
  <c r="N24" i="9" s="1"/>
  <c r="L15" i="9"/>
  <c r="K15" i="9"/>
  <c r="K24" i="9" s="1"/>
  <c r="L24" i="9" s="1"/>
  <c r="J15" i="9"/>
  <c r="I15" i="9"/>
  <c r="I24" i="9" s="1"/>
  <c r="J24" i="9" s="1"/>
  <c r="H15" i="9"/>
  <c r="G15" i="9"/>
  <c r="G24" i="9" s="1"/>
  <c r="H24" i="9" s="1"/>
  <c r="F15" i="9"/>
  <c r="E15" i="9"/>
  <c r="E24" i="9" s="1"/>
  <c r="F24" i="9" s="1"/>
  <c r="T14" i="9"/>
  <c r="T16" i="9" s="1"/>
  <c r="S14" i="9"/>
  <c r="S23" i="9" s="1"/>
  <c r="R14" i="9"/>
  <c r="R16" i="9" s="1"/>
  <c r="Q14" i="9"/>
  <c r="Q23" i="9" s="1"/>
  <c r="P14" i="9"/>
  <c r="P16" i="9" s="1"/>
  <c r="O14" i="9"/>
  <c r="O23" i="9" s="1"/>
  <c r="N14" i="9"/>
  <c r="N16" i="9" s="1"/>
  <c r="M14" i="9"/>
  <c r="M23" i="9" s="1"/>
  <c r="L14" i="9"/>
  <c r="L16" i="9" s="1"/>
  <c r="K14" i="9"/>
  <c r="K23" i="9" s="1"/>
  <c r="J14" i="9"/>
  <c r="J16" i="9" s="1"/>
  <c r="I14" i="9"/>
  <c r="I23" i="9" s="1"/>
  <c r="H14" i="9"/>
  <c r="H16" i="9" s="1"/>
  <c r="G14" i="9"/>
  <c r="G23" i="9" s="1"/>
  <c r="F14" i="9"/>
  <c r="F16" i="9" s="1"/>
  <c r="E14" i="9"/>
  <c r="E23" i="9" s="1"/>
  <c r="J23" i="9" l="1"/>
  <c r="C32" i="9"/>
  <c r="G32" i="9"/>
  <c r="L23" i="9"/>
  <c r="T23" i="9"/>
  <c r="I32" i="9"/>
  <c r="H23" i="9"/>
  <c r="D32" i="9"/>
  <c r="H32" i="9"/>
  <c r="F23" i="9"/>
  <c r="P23" i="9"/>
  <c r="B32" i="9"/>
  <c r="R23" i="9"/>
  <c r="E32" i="9"/>
  <c r="F32" i="9"/>
  <c r="N23" i="9"/>
  <c r="E16" i="9"/>
  <c r="M16" i="9"/>
  <c r="B29" i="9"/>
  <c r="B30" i="9"/>
  <c r="B31" i="9"/>
  <c r="B33" i="9"/>
  <c r="F20" i="9"/>
  <c r="N20" i="9"/>
  <c r="F21" i="9"/>
  <c r="N21" i="9"/>
  <c r="F22" i="9"/>
  <c r="N22" i="9"/>
  <c r="F25" i="9"/>
  <c r="N25" i="9"/>
  <c r="C29" i="9"/>
  <c r="C30" i="9"/>
  <c r="C31" i="9"/>
  <c r="C33" i="9"/>
  <c r="G16" i="9"/>
  <c r="O16" i="9"/>
  <c r="D29" i="9"/>
  <c r="D30" i="9"/>
  <c r="D31" i="9"/>
  <c r="D33" i="9"/>
  <c r="E33" i="9"/>
  <c r="I16" i="9"/>
  <c r="Q16" i="9"/>
  <c r="K16" i="9"/>
  <c r="S16" i="9"/>
  <c r="S25" i="6"/>
  <c r="T25" i="6" s="1"/>
  <c r="Q25" i="6"/>
  <c r="R25" i="6" s="1"/>
  <c r="O25" i="6"/>
  <c r="P25" i="6" s="1"/>
  <c r="M25" i="6"/>
  <c r="N25" i="6" s="1"/>
  <c r="K25" i="6"/>
  <c r="L25" i="6" s="1"/>
  <c r="I25" i="6"/>
  <c r="J25" i="6" s="1"/>
  <c r="G25" i="6"/>
  <c r="H25" i="6" s="1"/>
  <c r="E25" i="6"/>
  <c r="F25" i="6" s="1"/>
  <c r="S22" i="6"/>
  <c r="T22" i="6" s="1"/>
  <c r="Q22" i="6"/>
  <c r="R22" i="6" s="1"/>
  <c r="P22" i="6"/>
  <c r="M22" i="6"/>
  <c r="N22" i="6" s="1"/>
  <c r="K22" i="6"/>
  <c r="L22" i="6" s="1"/>
  <c r="I22" i="6"/>
  <c r="J22" i="6" s="1"/>
  <c r="G22" i="6"/>
  <c r="H22" i="6" s="1"/>
  <c r="E22" i="6"/>
  <c r="F22" i="6" s="1"/>
  <c r="S21" i="6"/>
  <c r="T21" i="6" s="1"/>
  <c r="Q21" i="6"/>
  <c r="R21" i="6" s="1"/>
  <c r="P21" i="6"/>
  <c r="M21" i="6"/>
  <c r="N21" i="6" s="1"/>
  <c r="K21" i="6"/>
  <c r="L21" i="6" s="1"/>
  <c r="I21" i="6"/>
  <c r="J21" i="6" s="1"/>
  <c r="G21" i="6"/>
  <c r="H21" i="6" s="1"/>
  <c r="E21" i="6"/>
  <c r="F21" i="6" s="1"/>
  <c r="S20" i="6"/>
  <c r="T20" i="6" s="1"/>
  <c r="Q20" i="6"/>
  <c r="R20" i="6" s="1"/>
  <c r="P20" i="6"/>
  <c r="M20" i="6"/>
  <c r="N20" i="6" s="1"/>
  <c r="K20" i="6"/>
  <c r="L20" i="6" s="1"/>
  <c r="I20" i="6"/>
  <c r="J20" i="6" s="1"/>
  <c r="G20" i="6"/>
  <c r="H20" i="6" s="1"/>
  <c r="E20" i="6"/>
  <c r="F20" i="6" s="1"/>
  <c r="S25" i="8"/>
  <c r="T25" i="8" s="1"/>
  <c r="Q25" i="8"/>
  <c r="R25" i="8" s="1"/>
  <c r="O25" i="8"/>
  <c r="P25" i="8" s="1"/>
  <c r="M25" i="8"/>
  <c r="N25" i="8" s="1"/>
  <c r="K25" i="8"/>
  <c r="L25" i="8" s="1"/>
  <c r="I25" i="8"/>
  <c r="J25" i="8" s="1"/>
  <c r="G25" i="8"/>
  <c r="H25" i="8" s="1"/>
  <c r="E25" i="8"/>
  <c r="F25" i="8" s="1"/>
  <c r="S24" i="8"/>
  <c r="T24" i="8" s="1"/>
  <c r="Q24" i="8"/>
  <c r="R24" i="8" s="1"/>
  <c r="O24" i="8"/>
  <c r="P24" i="8" s="1"/>
  <c r="M24" i="8"/>
  <c r="N24" i="8" s="1"/>
  <c r="K24" i="8"/>
  <c r="L24" i="8" s="1"/>
  <c r="I24" i="8"/>
  <c r="J24" i="8" s="1"/>
  <c r="G24" i="8"/>
  <c r="H24" i="8" s="1"/>
  <c r="E24" i="8"/>
  <c r="F24" i="8" s="1"/>
  <c r="S23" i="8"/>
  <c r="T23" i="8" s="1"/>
  <c r="Q23" i="8"/>
  <c r="R23" i="8" s="1"/>
  <c r="O23" i="8"/>
  <c r="P23" i="8" s="1"/>
  <c r="M23" i="8"/>
  <c r="N23" i="8" s="1"/>
  <c r="K23" i="8"/>
  <c r="L23" i="8" s="1"/>
  <c r="I23" i="8"/>
  <c r="J23" i="8" s="1"/>
  <c r="G23" i="8"/>
  <c r="H23" i="8" s="1"/>
  <c r="E23" i="8"/>
  <c r="F23" i="8" s="1"/>
  <c r="S22" i="8"/>
  <c r="T22" i="8" s="1"/>
  <c r="Q22" i="8"/>
  <c r="R22" i="8" s="1"/>
  <c r="O22" i="8"/>
  <c r="P22" i="8" s="1"/>
  <c r="M22" i="8"/>
  <c r="N22" i="8" s="1"/>
  <c r="K22" i="8"/>
  <c r="L22" i="8" s="1"/>
  <c r="I22" i="8"/>
  <c r="J22" i="8" s="1"/>
  <c r="G22" i="8"/>
  <c r="H22" i="8" s="1"/>
  <c r="E22" i="8"/>
  <c r="F22" i="8" s="1"/>
  <c r="S21" i="8"/>
  <c r="T21" i="8" s="1"/>
  <c r="Q21" i="8"/>
  <c r="R21" i="8" s="1"/>
  <c r="O21" i="8"/>
  <c r="P21" i="8" s="1"/>
  <c r="M21" i="8"/>
  <c r="N21" i="8" s="1"/>
  <c r="K21" i="8"/>
  <c r="L21" i="8" s="1"/>
  <c r="I21" i="8"/>
  <c r="J21" i="8" s="1"/>
  <c r="G21" i="8"/>
  <c r="H21" i="8" s="1"/>
  <c r="E21" i="8"/>
  <c r="F21" i="8" s="1"/>
  <c r="S20" i="8"/>
  <c r="T20" i="8" s="1"/>
  <c r="Q20" i="8"/>
  <c r="R20" i="8" s="1"/>
  <c r="O20" i="8"/>
  <c r="P20" i="8" s="1"/>
  <c r="M20" i="8"/>
  <c r="N20" i="8" s="1"/>
  <c r="K20" i="8"/>
  <c r="L20" i="8" s="1"/>
  <c r="I20" i="8"/>
  <c r="J20" i="8" s="1"/>
  <c r="G20" i="8"/>
  <c r="H20" i="8" s="1"/>
  <c r="E20" i="8"/>
  <c r="F20" i="8" s="1"/>
  <c r="F25" i="7"/>
  <c r="F24" i="7"/>
  <c r="F23" i="7"/>
  <c r="F22" i="7"/>
  <c r="F21" i="7"/>
  <c r="F20" i="7"/>
  <c r="H25" i="7"/>
  <c r="H24" i="7"/>
  <c r="H23" i="7"/>
  <c r="H22" i="7"/>
  <c r="H21" i="7"/>
  <c r="H20" i="7"/>
  <c r="J25" i="7"/>
  <c r="J24" i="7"/>
  <c r="J23" i="7"/>
  <c r="J22" i="7"/>
  <c r="J21" i="7"/>
  <c r="J20" i="7"/>
  <c r="L25" i="7"/>
  <c r="L24" i="7"/>
  <c r="L23" i="7"/>
  <c r="L22" i="7"/>
  <c r="L21" i="7"/>
  <c r="L20" i="7"/>
  <c r="N25" i="7"/>
  <c r="N24" i="7"/>
  <c r="N23" i="7"/>
  <c r="N22" i="7"/>
  <c r="N21" i="7"/>
  <c r="N20" i="7"/>
  <c r="P25" i="7"/>
  <c r="P24" i="7"/>
  <c r="P23" i="7"/>
  <c r="P22" i="7"/>
  <c r="P21" i="7"/>
  <c r="P20" i="7"/>
  <c r="F23" i="6" l="1"/>
  <c r="G23" i="6"/>
  <c r="H23" i="6" s="1"/>
  <c r="I23" i="6"/>
  <c r="J23" i="6" s="1"/>
  <c r="K23" i="6"/>
  <c r="L23" i="6" s="1"/>
  <c r="M23" i="6"/>
  <c r="N23" i="6" s="1"/>
  <c r="Q23" i="6"/>
  <c r="R23" i="6" s="1"/>
  <c r="S23" i="6"/>
  <c r="T23" i="6" s="1"/>
  <c r="E15" i="6"/>
  <c r="F15" i="6"/>
  <c r="F16" i="6" s="1"/>
  <c r="G15" i="6"/>
  <c r="G24" i="6" s="1"/>
  <c r="H24" i="6" s="1"/>
  <c r="H15" i="6"/>
  <c r="I15" i="6"/>
  <c r="I24" i="6" s="1"/>
  <c r="J24" i="6" s="1"/>
  <c r="J15" i="6"/>
  <c r="J16" i="6" s="1"/>
  <c r="K15" i="6"/>
  <c r="K24" i="6" s="1"/>
  <c r="L24" i="6" s="1"/>
  <c r="L15" i="6"/>
  <c r="L16" i="6" s="1"/>
  <c r="M15" i="6"/>
  <c r="M24" i="6" s="1"/>
  <c r="N24" i="6" s="1"/>
  <c r="N15" i="6"/>
  <c r="N16" i="6" s="1"/>
  <c r="O24" i="6"/>
  <c r="P24" i="6" s="1"/>
  <c r="P15" i="6"/>
  <c r="Q15" i="6"/>
  <c r="Q24" i="6" s="1"/>
  <c r="R24" i="6" s="1"/>
  <c r="R15" i="6"/>
  <c r="S15" i="6"/>
  <c r="S24" i="6" s="1"/>
  <c r="T24" i="6" s="1"/>
  <c r="T15" i="6"/>
  <c r="E16" i="6" l="1"/>
  <c r="E24" i="6"/>
  <c r="F24" i="6" s="1"/>
  <c r="H16" i="6"/>
  <c r="O16" i="6"/>
  <c r="G16" i="6"/>
  <c r="M16" i="6"/>
  <c r="I16" i="6"/>
  <c r="R16" i="6"/>
  <c r="T16" i="6"/>
  <c r="K16" i="6"/>
  <c r="Q16" i="6"/>
  <c r="S16" i="6"/>
  <c r="E33" i="8" l="1"/>
  <c r="C33" i="8"/>
  <c r="B33" i="8"/>
  <c r="E31" i="8"/>
  <c r="C31" i="8"/>
  <c r="B31" i="8"/>
  <c r="E30" i="8"/>
  <c r="C30" i="8"/>
  <c r="B30" i="8"/>
  <c r="E29" i="8"/>
  <c r="C29" i="8"/>
  <c r="B29" i="8"/>
  <c r="I33" i="8"/>
  <c r="F33" i="8"/>
  <c r="G33" i="8"/>
  <c r="D33" i="8"/>
  <c r="H33" i="8"/>
  <c r="I31" i="8"/>
  <c r="F31" i="8"/>
  <c r="G31" i="8"/>
  <c r="D31" i="8"/>
  <c r="H31" i="8"/>
  <c r="I30" i="8"/>
  <c r="F30" i="8"/>
  <c r="G30" i="8"/>
  <c r="D30" i="8"/>
  <c r="H30" i="8"/>
  <c r="I29" i="8"/>
  <c r="F29" i="8"/>
  <c r="G29" i="8"/>
  <c r="D29" i="8"/>
  <c r="H29" i="8"/>
  <c r="M16" i="8"/>
  <c r="S15" i="8"/>
  <c r="Q15" i="8"/>
  <c r="O15" i="8"/>
  <c r="M15" i="8"/>
  <c r="K15" i="8"/>
  <c r="I15" i="8"/>
  <c r="G15" i="8"/>
  <c r="E15" i="8"/>
  <c r="S14" i="8"/>
  <c r="Q14" i="8"/>
  <c r="O14" i="8"/>
  <c r="M14" i="8"/>
  <c r="K14" i="8"/>
  <c r="I14" i="8"/>
  <c r="G14" i="8"/>
  <c r="E14" i="8"/>
  <c r="B31" i="7"/>
  <c r="B30" i="7"/>
  <c r="S25" i="7"/>
  <c r="Q25" i="7"/>
  <c r="O25" i="7"/>
  <c r="B33" i="7" s="1"/>
  <c r="M25" i="7"/>
  <c r="F33" i="7" s="1"/>
  <c r="K25" i="7"/>
  <c r="G33" i="7" s="1"/>
  <c r="I25" i="7"/>
  <c r="C33" i="7" s="1"/>
  <c r="G25" i="7"/>
  <c r="D33" i="7" s="1"/>
  <c r="E25" i="7"/>
  <c r="H33" i="7" s="1"/>
  <c r="G23" i="7"/>
  <c r="D32" i="7" s="1"/>
  <c r="S22" i="7"/>
  <c r="Q22" i="7"/>
  <c r="O22" i="7"/>
  <c r="M22" i="7"/>
  <c r="F31" i="7" s="1"/>
  <c r="K22" i="7"/>
  <c r="G31" i="7" s="1"/>
  <c r="I22" i="7"/>
  <c r="C31" i="7" s="1"/>
  <c r="G22" i="7"/>
  <c r="D31" i="7" s="1"/>
  <c r="E22" i="7"/>
  <c r="H31" i="7" s="1"/>
  <c r="S21" i="7"/>
  <c r="Q21" i="7"/>
  <c r="O21" i="7"/>
  <c r="M21" i="7"/>
  <c r="F30" i="7" s="1"/>
  <c r="K21" i="7"/>
  <c r="G30" i="7" s="1"/>
  <c r="I21" i="7"/>
  <c r="C30" i="7" s="1"/>
  <c r="G21" i="7"/>
  <c r="D30" i="7" s="1"/>
  <c r="E21" i="7"/>
  <c r="H30" i="7" s="1"/>
  <c r="S20" i="7"/>
  <c r="Q20" i="7"/>
  <c r="O20" i="7"/>
  <c r="B29" i="7" s="1"/>
  <c r="M20" i="7"/>
  <c r="F29" i="7" s="1"/>
  <c r="K20" i="7"/>
  <c r="G29" i="7" s="1"/>
  <c r="I20" i="7"/>
  <c r="C29" i="7" s="1"/>
  <c r="G20" i="7"/>
  <c r="D29" i="7" s="1"/>
  <c r="E20" i="7"/>
  <c r="H29" i="7" s="1"/>
  <c r="T15" i="7"/>
  <c r="S15" i="7"/>
  <c r="S24" i="7" s="1"/>
  <c r="T24" i="7" s="1"/>
  <c r="R15" i="7"/>
  <c r="Q15" i="7"/>
  <c r="Q24" i="7" s="1"/>
  <c r="R24" i="7" s="1"/>
  <c r="P15" i="7"/>
  <c r="O15" i="7"/>
  <c r="O24" i="7" s="1"/>
  <c r="N15" i="7"/>
  <c r="M15" i="7"/>
  <c r="M24" i="7" s="1"/>
  <c r="L15" i="7"/>
  <c r="K15" i="7"/>
  <c r="K24" i="7" s="1"/>
  <c r="J15" i="7"/>
  <c r="I15" i="7"/>
  <c r="I24" i="7" s="1"/>
  <c r="H15" i="7"/>
  <c r="G15" i="7"/>
  <c r="G24" i="7" s="1"/>
  <c r="F15" i="7"/>
  <c r="E15" i="7"/>
  <c r="E24" i="7" s="1"/>
  <c r="T14" i="7"/>
  <c r="T16" i="7" s="1"/>
  <c r="S14" i="7"/>
  <c r="S23" i="7" s="1"/>
  <c r="R14" i="7"/>
  <c r="R16" i="7" s="1"/>
  <c r="Q14" i="7"/>
  <c r="Q23" i="7" s="1"/>
  <c r="P14" i="7"/>
  <c r="P16" i="7" s="1"/>
  <c r="O14" i="7"/>
  <c r="O23" i="7" s="1"/>
  <c r="B32" i="7" s="1"/>
  <c r="N14" i="7"/>
  <c r="N16" i="7" s="1"/>
  <c r="M14" i="7"/>
  <c r="M23" i="7" s="1"/>
  <c r="F32" i="7" s="1"/>
  <c r="L14" i="7"/>
  <c r="L16" i="7" s="1"/>
  <c r="K14" i="7"/>
  <c r="J14" i="7"/>
  <c r="J16" i="7" s="1"/>
  <c r="I14" i="7"/>
  <c r="I16" i="7" s="1"/>
  <c r="H14" i="7"/>
  <c r="H16" i="7" s="1"/>
  <c r="G14" i="7"/>
  <c r="G16" i="7" s="1"/>
  <c r="F14" i="7"/>
  <c r="F16" i="7" s="1"/>
  <c r="E14" i="7"/>
  <c r="E23" i="7" s="1"/>
  <c r="H32" i="7" s="1"/>
  <c r="D32" i="8" l="1"/>
  <c r="C32" i="8"/>
  <c r="G32" i="8"/>
  <c r="I32" i="8"/>
  <c r="F32" i="8"/>
  <c r="H32" i="8"/>
  <c r="B32" i="8"/>
  <c r="E32" i="8"/>
  <c r="K16" i="7"/>
  <c r="E32" i="7"/>
  <c r="R23" i="7"/>
  <c r="E33" i="7"/>
  <c r="R25" i="7"/>
  <c r="E29" i="7"/>
  <c r="R20" i="7"/>
  <c r="E30" i="7"/>
  <c r="R21" i="7"/>
  <c r="E31" i="7"/>
  <c r="R22" i="7"/>
  <c r="I31" i="7"/>
  <c r="T22" i="7"/>
  <c r="I23" i="7"/>
  <c r="C32" i="7" s="1"/>
  <c r="I32" i="7"/>
  <c r="T23" i="7"/>
  <c r="I29" i="7"/>
  <c r="T20" i="7"/>
  <c r="I33" i="7"/>
  <c r="T25" i="7"/>
  <c r="I30" i="7"/>
  <c r="T21" i="7"/>
  <c r="E16" i="8"/>
  <c r="G16" i="8"/>
  <c r="I16" i="8"/>
  <c r="K16" i="8"/>
  <c r="Q16" i="8"/>
  <c r="O16" i="8"/>
  <c r="S16" i="8"/>
  <c r="E16" i="7"/>
  <c r="M16" i="7"/>
  <c r="O16" i="7"/>
  <c r="K23" i="7"/>
  <c r="G32" i="7" s="1"/>
  <c r="Q16" i="7"/>
  <c r="S16" i="7"/>
  <c r="B33" i="6"/>
  <c r="H32" i="6" l="1"/>
  <c r="G32" i="6"/>
  <c r="F32" i="6"/>
  <c r="E32" i="6"/>
  <c r="D29" i="6"/>
  <c r="C29" i="6"/>
  <c r="G29" i="6"/>
  <c r="F29" i="6"/>
  <c r="E29" i="6"/>
  <c r="I29" i="6"/>
  <c r="D30" i="6"/>
  <c r="C30" i="6"/>
  <c r="G30" i="6"/>
  <c r="F30" i="6"/>
  <c r="B30" i="6"/>
  <c r="E30" i="6"/>
  <c r="I30" i="6"/>
  <c r="D31" i="6"/>
  <c r="C31" i="6"/>
  <c r="G31" i="6"/>
  <c r="F31" i="6"/>
  <c r="B31" i="6"/>
  <c r="E31" i="6"/>
  <c r="I31" i="6"/>
  <c r="I33" i="6"/>
  <c r="E33" i="6"/>
  <c r="F33" i="6"/>
  <c r="G33" i="6"/>
  <c r="C33" i="6"/>
  <c r="D33" i="6"/>
  <c r="H33" i="6"/>
  <c r="H31" i="6"/>
  <c r="H30" i="6"/>
  <c r="H29" i="6"/>
  <c r="D32" i="6" l="1"/>
  <c r="C32" i="6"/>
  <c r="I32" i="6"/>
  <c r="B32" i="6"/>
</calcChain>
</file>

<file path=xl/sharedStrings.xml><?xml version="1.0" encoding="utf-8"?>
<sst xmlns="http://schemas.openxmlformats.org/spreadsheetml/2006/main" count="321" uniqueCount="74">
  <si>
    <t>Austin</t>
  </si>
  <si>
    <t/>
  </si>
  <si>
    <t>San Francisco city, California</t>
  </si>
  <si>
    <t>Denver city, Colorado</t>
  </si>
  <si>
    <t>Charlotte city, North Carolina</t>
  </si>
  <si>
    <t>Portland city, Oregon</t>
  </si>
  <si>
    <t>Philadelphia city, Pennsylvania</t>
  </si>
  <si>
    <t>Austin city, Texas</t>
  </si>
  <si>
    <t>Houston city, Texas</t>
  </si>
  <si>
    <t>Seattle city, Washington</t>
  </si>
  <si>
    <t>Total:</t>
  </si>
  <si>
    <t>Estimate</t>
  </si>
  <si>
    <t>Margin of Error</t>
  </si>
  <si>
    <t xml:space="preserve">    Drove alone</t>
  </si>
  <si>
    <t xml:space="preserve">    Carpooled:</t>
  </si>
  <si>
    <t xml:space="preserve">  Public transportation (excluding taxicab):</t>
  </si>
  <si>
    <t xml:space="preserve">  Bicycle</t>
  </si>
  <si>
    <t xml:space="preserve">  Walked</t>
  </si>
  <si>
    <t xml:space="preserve">  Taxicab</t>
  </si>
  <si>
    <t xml:space="preserve">  Motorcycle</t>
  </si>
  <si>
    <t xml:space="preserve">  Other means</t>
  </si>
  <si>
    <t xml:space="preserve">  Worked at home</t>
  </si>
  <si>
    <t>Bike + Walk</t>
  </si>
  <si>
    <t>Other Means</t>
  </si>
  <si>
    <t>Percent:</t>
  </si>
  <si>
    <t>San Francisco</t>
  </si>
  <si>
    <t>Denver</t>
  </si>
  <si>
    <t>Charlotte</t>
  </si>
  <si>
    <t>Portland</t>
  </si>
  <si>
    <t>Philadelphia</t>
  </si>
  <si>
    <t>Houston</t>
  </si>
  <si>
    <t>Seattle</t>
  </si>
  <si>
    <t>Drove alone</t>
  </si>
  <si>
    <t>Carpooled</t>
  </si>
  <si>
    <t>Public transport</t>
  </si>
  <si>
    <t>Worked at home</t>
  </si>
  <si>
    <t>Bike/Walk/Other</t>
  </si>
  <si>
    <t>Source: Table B08301: MEANS OF TRANSPORTATION TO WORK - Universe: Workers 16 years and over, 2013 -2017 ACS 5-Year Estimates</t>
  </si>
  <si>
    <t>2013-2017</t>
  </si>
  <si>
    <t>543,051</t>
  </si>
  <si>
    <t>1,112,813</t>
  </si>
  <si>
    <t>432,543</t>
  </si>
  <si>
    <t>400,461</t>
  </si>
  <si>
    <t>864,497</t>
  </si>
  <si>
    <t>201,066</t>
  </si>
  <si>
    <t>49,455</t>
  </si>
  <si>
    <t>115,271</t>
  </si>
  <si>
    <t>31,136</t>
  </si>
  <si>
    <t>18,949</t>
  </si>
  <si>
    <t>41,635</t>
  </si>
  <si>
    <t>97,626</t>
  </si>
  <si>
    <t>1,291</t>
  </si>
  <si>
    <t>1,693</t>
  </si>
  <si>
    <t>1,839</t>
  </si>
  <si>
    <t>1,656</t>
  </si>
  <si>
    <t>1,014</t>
  </si>
  <si>
    <t>1,556</t>
  </si>
  <si>
    <t>6,979</t>
  </si>
  <si>
    <t>4,604</t>
  </si>
  <si>
    <t>15,260</t>
  </si>
  <si>
    <t>13,083</t>
  </si>
  <si>
    <t>21,811</t>
  </si>
  <si>
    <t>48,798</t>
  </si>
  <si>
    <t>3,847</t>
  </si>
  <si>
    <t>18,220</t>
  </si>
  <si>
    <t>3,247</t>
  </si>
  <si>
    <t>47,330</t>
  </si>
  <si>
    <t>44,068</t>
  </si>
  <si>
    <t>32,015</t>
  </si>
  <si>
    <t>Source: Table B08301: MEANS OF TRANSPORTATION TO WORK - Universe: Workers 16 years and over, 2018 ACS 1-Year Estimates</t>
  </si>
  <si>
    <t>MOE</t>
  </si>
  <si>
    <t>Source: Table B08301: MEANS OF TRANSPORTATION TO WORK - Universe: Workers 16 years and over, 2015 -2019 ACS 5-Year Estimates</t>
  </si>
  <si>
    <t>https://data.census.gov/cedsci/table?q=B08301&amp;g=1600000US0667000,0820000,3712000,4159000,4260000,4805000,4835000,5363000&amp;tid=ACSDT5Y2020.B08301</t>
  </si>
  <si>
    <t>Source: Table B08301: MEANS OF TRANSPORTATION TO WORK - Universe: Workers 16 years and over, 2016 -2020 ACS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</si>
</sst>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</numFmts>
  <fonts count="4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9" fontId="0" fillId="0" borderId="0" xfId="1" applyFont="1"/>
    <xf numFmtId="9" fontId="0" fillId="0" borderId="0" xfId="1" applyNumberFormat="1" applyFont="1"/>
    <xf numFmtId="3" fontId="0" fillId="0" borderId="0" xfId="0" applyNumberFormat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3" borderId="0" xfId="0" applyFill="1"/>
    <xf numFmtId="0" fontId="0" fillId="4" borderId="0" xfId="0" applyFill="1"/>
    <xf numFmtId="0" fontId="0" fillId="0" borderId="6" xfId="0" applyBorder="1"/>
    <xf numFmtId="0" fontId="0" fillId="0" borderId="0" xfId="0" applyFill="1"/>
    <xf numFmtId="9" fontId="0" fillId="0" borderId="0" xfId="1" applyFont="1" applyFill="1"/>
    <xf numFmtId="9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0" fontId="2" fillId="0" borderId="0" xfId="0" applyFont="1" applyFill="1"/>
    <xf numFmtId="3" fontId="3" fillId="2" borderId="7" xfId="0" applyNumberFormat="1" applyFont="1" applyFill="1" applyBorder="1" applyAlignment="1" applyProtection="1">
      <alignment vertical="top" wrapText="1"/>
    </xf>
    <xf numFmtId="3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164" fontId="0" fillId="0" borderId="0" xfId="1" applyNumberFormat="1" applyFont="1"/>
    <xf numFmtId="165" fontId="0" fillId="0" borderId="0" xfId="2" applyNumberFormat="1" applyFont="1"/>
    <xf numFmtId="0" fontId="3" fillId="2" borderId="2" xfId="0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2" fillId="0" borderId="0" xfId="0" applyFont="1"/>
    <xf numFmtId="166" fontId="0" fillId="0" borderId="0" xfId="1" applyNumberFormat="1" applyFont="1"/>
    <xf numFmtId="0" fontId="0" fillId="0" borderId="0" xfId="0" applyFont="1" applyFill="1"/>
    <xf numFmtId="9" fontId="0" fillId="0" borderId="0" xfId="1" applyFont="1" applyAlignment="1">
      <alignment horizontal="left"/>
    </xf>
    <xf numFmtId="164" fontId="0" fillId="0" borderId="0" xfId="1" applyNumberFormat="1" applyFont="1" applyAlignment="1">
      <alignment horizontal="left"/>
    </xf>
    <xf numFmtId="9" fontId="0" fillId="0" borderId="0" xfId="1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78537"/>
      <color rgb="FF355EA9"/>
      <color rgb="FFC89800"/>
      <color rgb="FF9E7800"/>
      <color rgb="FF686868"/>
      <color rgb="FFC85C12"/>
      <color rgb="FF2A6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 Cities'!$A$29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Cities'!$B$29:$I$29</c:f>
              <c:numCache>
                <c:formatCode>0%</c:formatCode>
                <c:ptCount val="8"/>
                <c:pt idx="0">
                  <c:v>0.70146791212405424</c:v>
                </c:pt>
                <c:pt idx="1">
                  <c:v>0.72597460778642353</c:v>
                </c:pt>
                <c:pt idx="2">
                  <c:v>0.66072061016915329</c:v>
                </c:pt>
                <c:pt idx="3">
                  <c:v>0.75927799444109023</c:v>
                </c:pt>
                <c:pt idx="4">
                  <c:v>0.49495306349046131</c:v>
                </c:pt>
                <c:pt idx="5">
                  <c:v>0.55681585769641095</c:v>
                </c:pt>
                <c:pt idx="6">
                  <c:v>0.30465744502621911</c:v>
                </c:pt>
                <c:pt idx="7">
                  <c:v>0.43403376356571838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5-46E0-9E98-33AA459F19C8}"/>
            </c:ext>
          </c:extLst>
        </c:ser>
        <c:ser>
          <c:idx val="1"/>
          <c:order val="1"/>
          <c:tx>
            <c:strRef>
              <c:f>'US Cities'!$A$30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Cities'!$B$30:$I$30</c:f>
              <c:numCache>
                <c:formatCode>0%</c:formatCode>
                <c:ptCount val="8"/>
                <c:pt idx="0">
                  <c:v>8.454906382878756E-2</c:v>
                </c:pt>
                <c:pt idx="1">
                  <c:v>9.4714087502664052E-2</c:v>
                </c:pt>
                <c:pt idx="2">
                  <c:v>7.2604741880290716E-2</c:v>
                </c:pt>
                <c:pt idx="3">
                  <c:v>9.9847338486112699E-2</c:v>
                </c:pt>
                <c:pt idx="4">
                  <c:v>8.1584449667623182E-2</c:v>
                </c:pt>
                <c:pt idx="5">
                  <c:v>7.9100542261579032E-2</c:v>
                </c:pt>
                <c:pt idx="6">
                  <c:v>6.7557573129989029E-2</c:v>
                </c:pt>
                <c:pt idx="7">
                  <c:v>6.6354785404850167E-2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5-46E0-9E98-33AA459F19C8}"/>
            </c:ext>
          </c:extLst>
        </c:ser>
        <c:ser>
          <c:idx val="2"/>
          <c:order val="2"/>
          <c:tx>
            <c:strRef>
              <c:f>'US Cities'!$A$31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Cities'!$B$31:$I$31</c:f>
              <c:numCache>
                <c:formatCode>0%</c:formatCode>
                <c:ptCount val="8"/>
                <c:pt idx="0">
                  <c:v>2.910163344302466E-2</c:v>
                </c:pt>
                <c:pt idx="1">
                  <c:v>3.0428901367038838E-2</c:v>
                </c:pt>
                <c:pt idx="2">
                  <c:v>6.1615511625238817E-2</c:v>
                </c:pt>
                <c:pt idx="3">
                  <c:v>3.666686610569906E-2</c:v>
                </c:pt>
                <c:pt idx="4">
                  <c:v>0.2323609568991622</c:v>
                </c:pt>
                <c:pt idx="5">
                  <c:v>0.11391086126173933</c:v>
                </c:pt>
                <c:pt idx="6">
                  <c:v>0.31601218653321378</c:v>
                </c:pt>
                <c:pt idx="7">
                  <c:v>0.20548881246929571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5-46E0-9E98-33AA459F19C8}"/>
            </c:ext>
          </c:extLst>
        </c:ser>
        <c:ser>
          <c:idx val="3"/>
          <c:order val="3"/>
          <c:tx>
            <c:strRef>
              <c:f>'US Cities'!$A$32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Cities'!$B$32:$I$32</c:f>
              <c:numCache>
                <c:formatCode>0%</c:formatCode>
                <c:ptCount val="8"/>
                <c:pt idx="0">
                  <c:v>3.7544432216361175E-2</c:v>
                </c:pt>
                <c:pt idx="1">
                  <c:v>2.1136255888096801E-2</c:v>
                </c:pt>
                <c:pt idx="2">
                  <c:v>6.7618933600706338E-2</c:v>
                </c:pt>
                <c:pt idx="3">
                  <c:v>2.3368815350278398E-2</c:v>
                </c:pt>
                <c:pt idx="4">
                  <c:v>9.9789470648459236E-2</c:v>
                </c:pt>
                <c:pt idx="5">
                  <c:v>0.10916261766965712</c:v>
                </c:pt>
                <c:pt idx="6">
                  <c:v>0.15406194886442776</c:v>
                </c:pt>
                <c:pt idx="7">
                  <c:v>0.13885713009691394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25-46E0-9E98-33AA459F19C8}"/>
            </c:ext>
          </c:extLst>
        </c:ser>
        <c:ser>
          <c:idx val="4"/>
          <c:order val="4"/>
          <c:tx>
            <c:strRef>
              <c:f>'US Cities'!$A$33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Cities'!$B$33:$I$33</c:f>
              <c:numCache>
                <c:formatCode>0%</c:formatCode>
                <c:ptCount val="8"/>
                <c:pt idx="0">
                  <c:v>0.1335071769210891</c:v>
                </c:pt>
                <c:pt idx="1">
                  <c:v>0.11424973794435286</c:v>
                </c:pt>
                <c:pt idx="2">
                  <c:v>0.12367997046924961</c:v>
                </c:pt>
                <c:pt idx="3">
                  <c:v>6.1645698372033569E-2</c:v>
                </c:pt>
                <c:pt idx="4">
                  <c:v>7.04956091652367E-2</c:v>
                </c:pt>
                <c:pt idx="5">
                  <c:v>0.12690634517906793</c:v>
                </c:pt>
                <c:pt idx="6">
                  <c:v>0.11773776197024775</c:v>
                </c:pt>
                <c:pt idx="7">
                  <c:v>0.13986646420436782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25-46E0-9E98-33AA459F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08952"/>
        <c:axId val="169811384"/>
      </c:barChart>
      <c:catAx>
        <c:axId val="169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1384"/>
        <c:crosses val="autoZero"/>
        <c:auto val="1"/>
        <c:lblAlgn val="ctr"/>
        <c:lblOffset val="100"/>
        <c:noMultiLvlLbl val="0"/>
      </c:catAx>
      <c:valAx>
        <c:axId val="1698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8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People Get To Work, </a:t>
            </a:r>
          </a:p>
          <a:p>
            <a:pPr>
              <a:defRPr/>
            </a:pPr>
            <a:r>
              <a:rPr lang="en-US"/>
              <a:t>2016-2020</a:t>
            </a:r>
          </a:p>
        </c:rich>
      </c:tx>
      <c:layout>
        <c:manualLayout>
          <c:xMode val="edge"/>
          <c:yMode val="edge"/>
          <c:x val="0.2213715125718701"/>
          <c:y val="1.9844455408375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6901029995351"/>
          <c:y val="0.19792246732084223"/>
          <c:w val="0.82484837206918438"/>
          <c:h val="0.39430151632555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 Cities'!$A$29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Cities'!$B$29:$I$29</c:f>
              <c:numCache>
                <c:formatCode>0%</c:formatCode>
                <c:ptCount val="8"/>
                <c:pt idx="0">
                  <c:v>0.70146791212405424</c:v>
                </c:pt>
                <c:pt idx="1">
                  <c:v>0.72597460778642353</c:v>
                </c:pt>
                <c:pt idx="2">
                  <c:v>0.66072061016915329</c:v>
                </c:pt>
                <c:pt idx="3">
                  <c:v>0.75927799444109023</c:v>
                </c:pt>
                <c:pt idx="4">
                  <c:v>0.49495306349046131</c:v>
                </c:pt>
                <c:pt idx="5">
                  <c:v>0.55681585769641095</c:v>
                </c:pt>
                <c:pt idx="6">
                  <c:v>0.30465744502621911</c:v>
                </c:pt>
                <c:pt idx="7">
                  <c:v>0.43403376356571838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246-871A-A5AA2A1F1B86}"/>
            </c:ext>
          </c:extLst>
        </c:ser>
        <c:ser>
          <c:idx val="1"/>
          <c:order val="1"/>
          <c:tx>
            <c:strRef>
              <c:f>'US Cities'!$A$30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Cities'!$B$30:$I$30</c:f>
              <c:numCache>
                <c:formatCode>0%</c:formatCode>
                <c:ptCount val="8"/>
                <c:pt idx="0">
                  <c:v>8.454906382878756E-2</c:v>
                </c:pt>
                <c:pt idx="1">
                  <c:v>9.4714087502664052E-2</c:v>
                </c:pt>
                <c:pt idx="2">
                  <c:v>7.2604741880290716E-2</c:v>
                </c:pt>
                <c:pt idx="3">
                  <c:v>9.9847338486112699E-2</c:v>
                </c:pt>
                <c:pt idx="4">
                  <c:v>8.1584449667623182E-2</c:v>
                </c:pt>
                <c:pt idx="5">
                  <c:v>7.9100542261579032E-2</c:v>
                </c:pt>
                <c:pt idx="6">
                  <c:v>6.7557573129989029E-2</c:v>
                </c:pt>
                <c:pt idx="7">
                  <c:v>6.6354785404850167E-2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246-871A-A5AA2A1F1B86}"/>
            </c:ext>
          </c:extLst>
        </c:ser>
        <c:ser>
          <c:idx val="2"/>
          <c:order val="2"/>
          <c:tx>
            <c:strRef>
              <c:f>'US Cities'!$A$31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Cities'!$B$31:$I$31</c:f>
              <c:numCache>
                <c:formatCode>0%</c:formatCode>
                <c:ptCount val="8"/>
                <c:pt idx="0">
                  <c:v>2.910163344302466E-2</c:v>
                </c:pt>
                <c:pt idx="1">
                  <c:v>3.0428901367038838E-2</c:v>
                </c:pt>
                <c:pt idx="2">
                  <c:v>6.1615511625238817E-2</c:v>
                </c:pt>
                <c:pt idx="3">
                  <c:v>3.666686610569906E-2</c:v>
                </c:pt>
                <c:pt idx="4">
                  <c:v>0.2323609568991622</c:v>
                </c:pt>
                <c:pt idx="5">
                  <c:v>0.11391086126173933</c:v>
                </c:pt>
                <c:pt idx="6">
                  <c:v>0.31601218653321378</c:v>
                </c:pt>
                <c:pt idx="7">
                  <c:v>0.20548881246929571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E-4246-871A-A5AA2A1F1B86}"/>
            </c:ext>
          </c:extLst>
        </c:ser>
        <c:ser>
          <c:idx val="3"/>
          <c:order val="3"/>
          <c:tx>
            <c:strRef>
              <c:f>'US Cities'!$A$32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Cities'!$B$32:$I$32</c:f>
              <c:numCache>
                <c:formatCode>0%</c:formatCode>
                <c:ptCount val="8"/>
                <c:pt idx="0">
                  <c:v>3.7544432216361175E-2</c:v>
                </c:pt>
                <c:pt idx="1">
                  <c:v>2.1136255888096801E-2</c:v>
                </c:pt>
                <c:pt idx="2">
                  <c:v>6.7618933600706338E-2</c:v>
                </c:pt>
                <c:pt idx="3">
                  <c:v>2.3368815350278398E-2</c:v>
                </c:pt>
                <c:pt idx="4">
                  <c:v>9.9789470648459236E-2</c:v>
                </c:pt>
                <c:pt idx="5">
                  <c:v>0.10916261766965712</c:v>
                </c:pt>
                <c:pt idx="6">
                  <c:v>0.15406194886442776</c:v>
                </c:pt>
                <c:pt idx="7">
                  <c:v>0.13885713009691394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E-4246-871A-A5AA2A1F1B86}"/>
            </c:ext>
          </c:extLst>
        </c:ser>
        <c:ser>
          <c:idx val="4"/>
          <c:order val="4"/>
          <c:tx>
            <c:strRef>
              <c:f>'US Cities'!$A$33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Cities'!$B$33:$I$33</c:f>
              <c:numCache>
                <c:formatCode>0%</c:formatCode>
                <c:ptCount val="8"/>
                <c:pt idx="0">
                  <c:v>0.1335071769210891</c:v>
                </c:pt>
                <c:pt idx="1">
                  <c:v>0.11424973794435286</c:v>
                </c:pt>
                <c:pt idx="2">
                  <c:v>0.12367997046924961</c:v>
                </c:pt>
                <c:pt idx="3">
                  <c:v>6.1645698372033569E-2</c:v>
                </c:pt>
                <c:pt idx="4">
                  <c:v>7.04956091652367E-2</c:v>
                </c:pt>
                <c:pt idx="5">
                  <c:v>0.12690634517906793</c:v>
                </c:pt>
                <c:pt idx="6">
                  <c:v>0.11773776197024775</c:v>
                </c:pt>
                <c:pt idx="7">
                  <c:v>0.13986646420436782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E-4246-871A-A5AA2A1F1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11696"/>
        <c:axId val="228412088"/>
      </c:barChart>
      <c:catAx>
        <c:axId val="2284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2088"/>
        <c:crosses val="autoZero"/>
        <c:auto val="1"/>
        <c:lblAlgn val="ctr"/>
        <c:lblOffset val="100"/>
        <c:noMultiLvlLbl val="0"/>
      </c:catAx>
      <c:valAx>
        <c:axId val="228412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1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'2019'!$B$29:$I$29</c:f>
              <c:numCache>
                <c:formatCode>0%</c:formatCode>
                <c:ptCount val="8"/>
                <c:pt idx="0">
                  <c:v>0.73742797637790924</c:v>
                </c:pt>
                <c:pt idx="1">
                  <c:v>0.76298476146446415</c:v>
                </c:pt>
                <c:pt idx="2">
                  <c:v>0.69124119383935945</c:v>
                </c:pt>
                <c:pt idx="3">
                  <c:v>0.77685738753950573</c:v>
                </c:pt>
                <c:pt idx="4">
                  <c:v>0.50281772392145407</c:v>
                </c:pt>
                <c:pt idx="5">
                  <c:v>0.57322970493443148</c:v>
                </c:pt>
                <c:pt idx="6">
                  <c:v>0.32091988564849594</c:v>
                </c:pt>
                <c:pt idx="7">
                  <c:v>0.4648462696194367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7-4B96-BD21-0AB32558F2C8}"/>
            </c:ext>
          </c:extLst>
        </c:ser>
        <c:ser>
          <c:idx val="1"/>
          <c:order val="1"/>
          <c:tx>
            <c:strRef>
              <c:f>'2019'!$A$30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'2019'!$B$30:$I$30</c:f>
              <c:numCache>
                <c:formatCode>0%</c:formatCode>
                <c:ptCount val="8"/>
                <c:pt idx="0">
                  <c:v>9.1068794643597004E-2</c:v>
                </c:pt>
                <c:pt idx="1">
                  <c:v>9.3476057540141183E-2</c:v>
                </c:pt>
                <c:pt idx="2">
                  <c:v>7.6752242373902865E-2</c:v>
                </c:pt>
                <c:pt idx="3">
                  <c:v>0.10358523849020455</c:v>
                </c:pt>
                <c:pt idx="4">
                  <c:v>8.2036645010584719E-2</c:v>
                </c:pt>
                <c:pt idx="5">
                  <c:v>8.2894289479525804E-2</c:v>
                </c:pt>
                <c:pt idx="6">
                  <c:v>6.9364139290279153E-2</c:v>
                </c:pt>
                <c:pt idx="7">
                  <c:v>7.1983594694631517E-2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7-4B96-BD21-0AB32558F2C8}"/>
            </c:ext>
          </c:extLst>
        </c:ser>
        <c:ser>
          <c:idx val="2"/>
          <c:order val="2"/>
          <c:tx>
            <c:strRef>
              <c:f>'2019'!$A$31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'2019'!$B$31:$I$31</c:f>
              <c:numCache>
                <c:formatCode>0%</c:formatCode>
                <c:ptCount val="8"/>
                <c:pt idx="0">
                  <c:v>3.4893591946244459E-2</c:v>
                </c:pt>
                <c:pt idx="1">
                  <c:v>3.3010899909315598E-2</c:v>
                </c:pt>
                <c:pt idx="2">
                  <c:v>6.5394764164560623E-2</c:v>
                </c:pt>
                <c:pt idx="3">
                  <c:v>3.7414192681070407E-2</c:v>
                </c:pt>
                <c:pt idx="4">
                  <c:v>0.24879334257975036</c:v>
                </c:pt>
                <c:pt idx="5">
                  <c:v>0.12946525161076408</c:v>
                </c:pt>
                <c:pt idx="6">
                  <c:v>0.3476734542545199</c:v>
                </c:pt>
                <c:pt idx="7">
                  <c:v>0.22570241571358224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7-4B96-BD21-0AB32558F2C8}"/>
            </c:ext>
          </c:extLst>
        </c:ser>
        <c:ser>
          <c:idx val="3"/>
          <c:order val="3"/>
          <c:tx>
            <c:strRef>
              <c:f>'2019'!$A$32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'2019'!$B$32:$I$32</c:f>
              <c:numCache>
                <c:formatCode>0%</c:formatCode>
                <c:ptCount val="8"/>
                <c:pt idx="0">
                  <c:v>0</c:v>
                </c:pt>
                <c:pt idx="1">
                  <c:v>2.2090986681840005E-2</c:v>
                </c:pt>
                <c:pt idx="2">
                  <c:v>6.9091958854781282E-2</c:v>
                </c:pt>
                <c:pt idx="3">
                  <c:v>0</c:v>
                </c:pt>
                <c:pt idx="4">
                  <c:v>0.10655084312723556</c:v>
                </c:pt>
                <c:pt idx="5">
                  <c:v>0.11786325434758786</c:v>
                </c:pt>
                <c:pt idx="6">
                  <c:v>0.15720794996633849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67-4B96-BD21-0AB32558F2C8}"/>
            </c:ext>
          </c:extLst>
        </c:ser>
        <c:ser>
          <c:idx val="4"/>
          <c:order val="4"/>
          <c:tx>
            <c:strRef>
              <c:f>'2019'!$A$33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'2019'!$B$33:$I$33</c:f>
              <c:numCache>
                <c:formatCode>0%</c:formatCode>
                <c:ptCount val="8"/>
                <c:pt idx="0">
                  <c:v>8.71557183395298E-2</c:v>
                </c:pt>
                <c:pt idx="1">
                  <c:v>7.7259552979249274E-2</c:v>
                </c:pt>
                <c:pt idx="2">
                  <c:v>8.5422923620009417E-2</c:v>
                </c:pt>
                <c:pt idx="3">
                  <c:v>3.9600543846989564E-2</c:v>
                </c:pt>
                <c:pt idx="4">
                  <c:v>4.1833710489816774E-2</c:v>
                </c:pt>
                <c:pt idx="5">
                  <c:v>8.470666250804329E-2</c:v>
                </c:pt>
                <c:pt idx="6">
                  <c:v>6.5976524768028413E-2</c:v>
                </c:pt>
                <c:pt idx="7">
                  <c:v>7.4015762594701565E-2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7-4B96-BD21-0AB32558F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08952"/>
        <c:axId val="169811384"/>
      </c:barChart>
      <c:catAx>
        <c:axId val="169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1384"/>
        <c:crosses val="autoZero"/>
        <c:auto val="1"/>
        <c:lblAlgn val="ctr"/>
        <c:lblOffset val="100"/>
        <c:noMultiLvlLbl val="0"/>
      </c:catAx>
      <c:valAx>
        <c:axId val="1698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8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People Get To Work, </a:t>
            </a:r>
          </a:p>
          <a:p>
            <a:pPr>
              <a:defRPr/>
            </a:pPr>
            <a:r>
              <a:rPr lang="en-US"/>
              <a:t>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6901029995351"/>
          <c:y val="0.15244140902619469"/>
          <c:w val="0.82484837206918438"/>
          <c:h val="0.43978258199630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'2019'!$B$29:$I$29</c:f>
              <c:numCache>
                <c:formatCode>0%</c:formatCode>
                <c:ptCount val="8"/>
                <c:pt idx="0">
                  <c:v>0.73742797637790924</c:v>
                </c:pt>
                <c:pt idx="1">
                  <c:v>0.76298476146446415</c:v>
                </c:pt>
                <c:pt idx="2">
                  <c:v>0.69124119383935945</c:v>
                </c:pt>
                <c:pt idx="3">
                  <c:v>0.77685738753950573</c:v>
                </c:pt>
                <c:pt idx="4">
                  <c:v>0.50281772392145407</c:v>
                </c:pt>
                <c:pt idx="5">
                  <c:v>0.57322970493443148</c:v>
                </c:pt>
                <c:pt idx="6">
                  <c:v>0.32091988564849594</c:v>
                </c:pt>
                <c:pt idx="7">
                  <c:v>0.4648462696194367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A-44F2-9293-0D19F4EC8B4E}"/>
            </c:ext>
          </c:extLst>
        </c:ser>
        <c:ser>
          <c:idx val="1"/>
          <c:order val="1"/>
          <c:tx>
            <c:strRef>
              <c:f>'2019'!$A$30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'2019'!$B$30:$I$30</c:f>
              <c:numCache>
                <c:formatCode>0%</c:formatCode>
                <c:ptCount val="8"/>
                <c:pt idx="0">
                  <c:v>9.1068794643597004E-2</c:v>
                </c:pt>
                <c:pt idx="1">
                  <c:v>9.3476057540141183E-2</c:v>
                </c:pt>
                <c:pt idx="2">
                  <c:v>7.6752242373902865E-2</c:v>
                </c:pt>
                <c:pt idx="3">
                  <c:v>0.10358523849020455</c:v>
                </c:pt>
                <c:pt idx="4">
                  <c:v>8.2036645010584719E-2</c:v>
                </c:pt>
                <c:pt idx="5">
                  <c:v>8.2894289479525804E-2</c:v>
                </c:pt>
                <c:pt idx="6">
                  <c:v>6.9364139290279153E-2</c:v>
                </c:pt>
                <c:pt idx="7">
                  <c:v>7.1983594694631517E-2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A-44F2-9293-0D19F4EC8B4E}"/>
            </c:ext>
          </c:extLst>
        </c:ser>
        <c:ser>
          <c:idx val="2"/>
          <c:order val="2"/>
          <c:tx>
            <c:strRef>
              <c:f>'2019'!$A$31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'2019'!$B$31:$I$31</c:f>
              <c:numCache>
                <c:formatCode>0%</c:formatCode>
                <c:ptCount val="8"/>
                <c:pt idx="0">
                  <c:v>3.4893591946244459E-2</c:v>
                </c:pt>
                <c:pt idx="1">
                  <c:v>3.3010899909315598E-2</c:v>
                </c:pt>
                <c:pt idx="2">
                  <c:v>6.5394764164560623E-2</c:v>
                </c:pt>
                <c:pt idx="3">
                  <c:v>3.7414192681070407E-2</c:v>
                </c:pt>
                <c:pt idx="4">
                  <c:v>0.24879334257975036</c:v>
                </c:pt>
                <c:pt idx="5">
                  <c:v>0.12946525161076408</c:v>
                </c:pt>
                <c:pt idx="6">
                  <c:v>0.3476734542545199</c:v>
                </c:pt>
                <c:pt idx="7">
                  <c:v>0.22570241571358224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A-44F2-9293-0D19F4EC8B4E}"/>
            </c:ext>
          </c:extLst>
        </c:ser>
        <c:ser>
          <c:idx val="3"/>
          <c:order val="3"/>
          <c:tx>
            <c:strRef>
              <c:f>'2019'!$A$32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'2019'!$B$32:$I$32</c:f>
              <c:numCache>
                <c:formatCode>0%</c:formatCode>
                <c:ptCount val="8"/>
                <c:pt idx="0">
                  <c:v>0</c:v>
                </c:pt>
                <c:pt idx="1">
                  <c:v>2.2090986681840005E-2</c:v>
                </c:pt>
                <c:pt idx="2">
                  <c:v>6.9091958854781282E-2</c:v>
                </c:pt>
                <c:pt idx="3">
                  <c:v>0</c:v>
                </c:pt>
                <c:pt idx="4">
                  <c:v>0.10655084312723556</c:v>
                </c:pt>
                <c:pt idx="5">
                  <c:v>0.11786325434758786</c:v>
                </c:pt>
                <c:pt idx="6">
                  <c:v>0.15720794996633849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6A-44F2-9293-0D19F4EC8B4E}"/>
            </c:ext>
          </c:extLst>
        </c:ser>
        <c:ser>
          <c:idx val="4"/>
          <c:order val="4"/>
          <c:tx>
            <c:strRef>
              <c:f>'2019'!$A$33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'2019'!$B$33:$I$33</c:f>
              <c:numCache>
                <c:formatCode>0%</c:formatCode>
                <c:ptCount val="8"/>
                <c:pt idx="0">
                  <c:v>8.71557183395298E-2</c:v>
                </c:pt>
                <c:pt idx="1">
                  <c:v>7.7259552979249274E-2</c:v>
                </c:pt>
                <c:pt idx="2">
                  <c:v>8.5422923620009417E-2</c:v>
                </c:pt>
                <c:pt idx="3">
                  <c:v>3.9600543846989564E-2</c:v>
                </c:pt>
                <c:pt idx="4">
                  <c:v>4.1833710489816774E-2</c:v>
                </c:pt>
                <c:pt idx="5">
                  <c:v>8.470666250804329E-2</c:v>
                </c:pt>
                <c:pt idx="6">
                  <c:v>6.5976524768028413E-2</c:v>
                </c:pt>
                <c:pt idx="7">
                  <c:v>7.4015762594701565E-2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6A-44F2-9293-0D19F4EC8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11696"/>
        <c:axId val="228412088"/>
      </c:barChart>
      <c:catAx>
        <c:axId val="2284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2088"/>
        <c:crosses val="autoZero"/>
        <c:auto val="1"/>
        <c:lblAlgn val="ctr"/>
        <c:lblOffset val="100"/>
        <c:noMultiLvlLbl val="0"/>
      </c:catAx>
      <c:valAx>
        <c:axId val="228412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1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'2018'!$B$29:$I$29</c:f>
              <c:numCache>
                <c:formatCode>0%</c:formatCode>
                <c:ptCount val="8"/>
                <c:pt idx="0">
                  <c:v>0.75377289246137591</c:v>
                </c:pt>
                <c:pt idx="1">
                  <c:v>0.75158067193377665</c:v>
                </c:pt>
                <c:pt idx="2">
                  <c:v>0.68534730839936764</c:v>
                </c:pt>
                <c:pt idx="3">
                  <c:v>0.78137804060405902</c:v>
                </c:pt>
                <c:pt idx="4">
                  <c:v>0.49500061544098495</c:v>
                </c:pt>
                <c:pt idx="5">
                  <c:v>0.58509462538716583</c:v>
                </c:pt>
                <c:pt idx="6">
                  <c:v>0.30288598968636016</c:v>
                </c:pt>
                <c:pt idx="7">
                  <c:v>0.44445145573086275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619-81D4-85F5C71B6F34}"/>
            </c:ext>
          </c:extLst>
        </c:ser>
        <c:ser>
          <c:idx val="1"/>
          <c:order val="1"/>
          <c:tx>
            <c:strRef>
              <c:f>'2018'!$A$30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'2018'!$B$30:$I$30</c:f>
              <c:numCache>
                <c:formatCode>0%</c:formatCode>
                <c:ptCount val="8"/>
                <c:pt idx="0">
                  <c:v>8.037558853541954E-2</c:v>
                </c:pt>
                <c:pt idx="1">
                  <c:v>9.5280080192289035E-2</c:v>
                </c:pt>
                <c:pt idx="2">
                  <c:v>7.757521595216875E-2</c:v>
                </c:pt>
                <c:pt idx="3">
                  <c:v>0.1003581146037681</c:v>
                </c:pt>
                <c:pt idx="4">
                  <c:v>7.3216008335647204E-2</c:v>
                </c:pt>
                <c:pt idx="5">
                  <c:v>7.6333419749212025E-2</c:v>
                </c:pt>
                <c:pt idx="6">
                  <c:v>8.6179493922727737E-2</c:v>
                </c:pt>
                <c:pt idx="7">
                  <c:v>6.9391452891291755E-2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4-4619-81D4-85F5C71B6F34}"/>
            </c:ext>
          </c:extLst>
        </c:ser>
        <c:ser>
          <c:idx val="2"/>
          <c:order val="2"/>
          <c:tx>
            <c:strRef>
              <c:f>'2018'!$A$31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'2018'!$B$31:$I$31</c:f>
              <c:numCache>
                <c:formatCode>0%</c:formatCode>
                <c:ptCount val="8"/>
                <c:pt idx="0">
                  <c:v>3.2433448504269678E-2</c:v>
                </c:pt>
                <c:pt idx="1">
                  <c:v>3.18829020123522E-2</c:v>
                </c:pt>
                <c:pt idx="2">
                  <c:v>5.8594252770283232E-2</c:v>
                </c:pt>
                <c:pt idx="3">
                  <c:v>3.7744818069267418E-2</c:v>
                </c:pt>
                <c:pt idx="4">
                  <c:v>0.2637980437564228</c:v>
                </c:pt>
                <c:pt idx="5">
                  <c:v>0.11952680484110849</c:v>
                </c:pt>
                <c:pt idx="6">
                  <c:v>0.33520663487961705</c:v>
                </c:pt>
                <c:pt idx="7">
                  <c:v>0.23060471594148682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4-4619-81D4-85F5C71B6F34}"/>
            </c:ext>
          </c:extLst>
        </c:ser>
        <c:ser>
          <c:idx val="3"/>
          <c:order val="3"/>
          <c:tx>
            <c:strRef>
              <c:f>'2018'!$A$32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'2018'!$B$32:$I$32</c:f>
              <c:numCache>
                <c:formatCode>0%</c:formatCode>
                <c:ptCount val="8"/>
                <c:pt idx="0">
                  <c:v>4.0736497252009521E-2</c:v>
                </c:pt>
                <c:pt idx="1">
                  <c:v>2.3283788007803657E-2</c:v>
                </c:pt>
                <c:pt idx="2">
                  <c:v>7.6574684116071406E-2</c:v>
                </c:pt>
                <c:pt idx="3">
                  <c:v>1.8964642612622519E-2</c:v>
                </c:pt>
                <c:pt idx="4">
                  <c:v>0.102619774834475</c:v>
                </c:pt>
                <c:pt idx="5">
                  <c:v>0.1102812154620748</c:v>
                </c:pt>
                <c:pt idx="6">
                  <c:v>0.16894397627786609</c:v>
                </c:pt>
                <c:pt idx="7">
                  <c:v>0.15938331729501565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34-4619-81D4-85F5C71B6F34}"/>
            </c:ext>
          </c:extLst>
        </c:ser>
        <c:ser>
          <c:idx val="4"/>
          <c:order val="4"/>
          <c:tx>
            <c:strRef>
              <c:f>'2018'!$A$33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'2018'!$B$33:$I$33</c:f>
              <c:numCache>
                <c:formatCode>0%</c:formatCode>
                <c:ptCount val="8"/>
                <c:pt idx="0">
                  <c:v>8.4092089009828314E-2</c:v>
                </c:pt>
                <c:pt idx="1">
                  <c:v>8.3576748547592616E-2</c:v>
                </c:pt>
                <c:pt idx="2">
                  <c:v>8.7211406062931512E-2</c:v>
                </c:pt>
                <c:pt idx="3">
                  <c:v>3.915581444023087E-2</c:v>
                </c:pt>
                <c:pt idx="4">
                  <c:v>4.2548440930546771E-2</c:v>
                </c:pt>
                <c:pt idx="5">
                  <c:v>9.6366439711280005E-2</c:v>
                </c:pt>
                <c:pt idx="6">
                  <c:v>6.292044471378315E-2</c:v>
                </c:pt>
                <c:pt idx="7">
                  <c:v>7.7290418250779189E-2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34-4619-81D4-85F5C71B6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08952"/>
        <c:axId val="169811384"/>
      </c:barChart>
      <c:catAx>
        <c:axId val="169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1384"/>
        <c:crosses val="autoZero"/>
        <c:auto val="1"/>
        <c:lblAlgn val="ctr"/>
        <c:lblOffset val="100"/>
        <c:noMultiLvlLbl val="0"/>
      </c:catAx>
      <c:valAx>
        <c:axId val="1698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8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People Get To Work,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6901029995351"/>
          <c:y val="0.15244140902619469"/>
          <c:w val="0.82484837206918438"/>
          <c:h val="0.43978258199630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'2018'!$B$29:$I$29</c:f>
              <c:numCache>
                <c:formatCode>0%</c:formatCode>
                <c:ptCount val="8"/>
                <c:pt idx="0">
                  <c:v>0.75377289246137591</c:v>
                </c:pt>
                <c:pt idx="1">
                  <c:v>0.75158067193377665</c:v>
                </c:pt>
                <c:pt idx="2">
                  <c:v>0.68534730839936764</c:v>
                </c:pt>
                <c:pt idx="3">
                  <c:v>0.78137804060405902</c:v>
                </c:pt>
                <c:pt idx="4">
                  <c:v>0.49500061544098495</c:v>
                </c:pt>
                <c:pt idx="5">
                  <c:v>0.58509462538716583</c:v>
                </c:pt>
                <c:pt idx="6">
                  <c:v>0.30288598968636016</c:v>
                </c:pt>
                <c:pt idx="7">
                  <c:v>0.44445145573086275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3-4582-938D-6C21F924ED7A}"/>
            </c:ext>
          </c:extLst>
        </c:ser>
        <c:ser>
          <c:idx val="1"/>
          <c:order val="1"/>
          <c:tx>
            <c:strRef>
              <c:f>'2018'!$A$30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'2018'!$B$30:$I$30</c:f>
              <c:numCache>
                <c:formatCode>0%</c:formatCode>
                <c:ptCount val="8"/>
                <c:pt idx="0">
                  <c:v>8.037558853541954E-2</c:v>
                </c:pt>
                <c:pt idx="1">
                  <c:v>9.5280080192289035E-2</c:v>
                </c:pt>
                <c:pt idx="2">
                  <c:v>7.757521595216875E-2</c:v>
                </c:pt>
                <c:pt idx="3">
                  <c:v>0.1003581146037681</c:v>
                </c:pt>
                <c:pt idx="4">
                  <c:v>7.3216008335647204E-2</c:v>
                </c:pt>
                <c:pt idx="5">
                  <c:v>7.6333419749212025E-2</c:v>
                </c:pt>
                <c:pt idx="6">
                  <c:v>8.6179493922727737E-2</c:v>
                </c:pt>
                <c:pt idx="7">
                  <c:v>6.9391452891291755E-2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3-4582-938D-6C21F924ED7A}"/>
            </c:ext>
          </c:extLst>
        </c:ser>
        <c:ser>
          <c:idx val="2"/>
          <c:order val="2"/>
          <c:tx>
            <c:strRef>
              <c:f>'2018'!$A$31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'2018'!$B$31:$I$31</c:f>
              <c:numCache>
                <c:formatCode>0%</c:formatCode>
                <c:ptCount val="8"/>
                <c:pt idx="0">
                  <c:v>3.2433448504269678E-2</c:v>
                </c:pt>
                <c:pt idx="1">
                  <c:v>3.18829020123522E-2</c:v>
                </c:pt>
                <c:pt idx="2">
                  <c:v>5.8594252770283232E-2</c:v>
                </c:pt>
                <c:pt idx="3">
                  <c:v>3.7744818069267418E-2</c:v>
                </c:pt>
                <c:pt idx="4">
                  <c:v>0.2637980437564228</c:v>
                </c:pt>
                <c:pt idx="5">
                  <c:v>0.11952680484110849</c:v>
                </c:pt>
                <c:pt idx="6">
                  <c:v>0.33520663487961705</c:v>
                </c:pt>
                <c:pt idx="7">
                  <c:v>0.23060471594148682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3-4582-938D-6C21F924ED7A}"/>
            </c:ext>
          </c:extLst>
        </c:ser>
        <c:ser>
          <c:idx val="3"/>
          <c:order val="3"/>
          <c:tx>
            <c:strRef>
              <c:f>'2018'!$A$32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'2018'!$B$32:$I$32</c:f>
              <c:numCache>
                <c:formatCode>0%</c:formatCode>
                <c:ptCount val="8"/>
                <c:pt idx="0">
                  <c:v>4.0736497252009521E-2</c:v>
                </c:pt>
                <c:pt idx="1">
                  <c:v>2.3283788007803657E-2</c:v>
                </c:pt>
                <c:pt idx="2">
                  <c:v>7.6574684116071406E-2</c:v>
                </c:pt>
                <c:pt idx="3">
                  <c:v>1.8964642612622519E-2</c:v>
                </c:pt>
                <c:pt idx="4">
                  <c:v>0.102619774834475</c:v>
                </c:pt>
                <c:pt idx="5">
                  <c:v>0.1102812154620748</c:v>
                </c:pt>
                <c:pt idx="6">
                  <c:v>0.16894397627786609</c:v>
                </c:pt>
                <c:pt idx="7">
                  <c:v>0.15938331729501565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3-4582-938D-6C21F924ED7A}"/>
            </c:ext>
          </c:extLst>
        </c:ser>
        <c:ser>
          <c:idx val="4"/>
          <c:order val="4"/>
          <c:tx>
            <c:strRef>
              <c:f>'2018'!$A$33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'2018'!$B$33:$I$33</c:f>
              <c:numCache>
                <c:formatCode>0%</c:formatCode>
                <c:ptCount val="8"/>
                <c:pt idx="0">
                  <c:v>8.4092089009828314E-2</c:v>
                </c:pt>
                <c:pt idx="1">
                  <c:v>8.3576748547592616E-2</c:v>
                </c:pt>
                <c:pt idx="2">
                  <c:v>8.7211406062931512E-2</c:v>
                </c:pt>
                <c:pt idx="3">
                  <c:v>3.915581444023087E-2</c:v>
                </c:pt>
                <c:pt idx="4">
                  <c:v>4.2548440930546771E-2</c:v>
                </c:pt>
                <c:pt idx="5">
                  <c:v>9.6366439711280005E-2</c:v>
                </c:pt>
                <c:pt idx="6">
                  <c:v>6.292044471378315E-2</c:v>
                </c:pt>
                <c:pt idx="7">
                  <c:v>7.7290418250779189E-2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63-4582-938D-6C21F924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11696"/>
        <c:axId val="228412088"/>
      </c:barChart>
      <c:catAx>
        <c:axId val="2284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2088"/>
        <c:crosses val="autoZero"/>
        <c:auto val="1"/>
        <c:lblAlgn val="ctr"/>
        <c:lblOffset val="100"/>
        <c:noMultiLvlLbl val="0"/>
      </c:catAx>
      <c:valAx>
        <c:axId val="228412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1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'2013-2017'!$A$29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'2013-2017'!$B$29:$I$29</c:f>
              <c:numCache>
                <c:formatCode>0%</c:formatCode>
                <c:ptCount val="8"/>
                <c:pt idx="0">
                  <c:v>0.73771815025821463</c:v>
                </c:pt>
                <c:pt idx="1">
                  <c:v>0.7664029979958018</c:v>
                </c:pt>
                <c:pt idx="2">
                  <c:v>0.69887866746502636</c:v>
                </c:pt>
                <c:pt idx="3">
                  <c:v>0.76557145792211789</c:v>
                </c:pt>
                <c:pt idx="4">
                  <c:v>0.50998192661652098</c:v>
                </c:pt>
                <c:pt idx="5">
                  <c:v>0.5768305639115695</c:v>
                </c:pt>
                <c:pt idx="6">
                  <c:v>0.3433007278196703</c:v>
                </c:pt>
                <c:pt idx="7">
                  <c:v>0.48805172619284098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6-413B-AF0F-B564AE025332}"/>
            </c:ext>
          </c:extLst>
        </c:ser>
        <c:ser>
          <c:idx val="1"/>
          <c:order val="1"/>
          <c:tx>
            <c:strRef>
              <c:f>'2013-2017'!$A$30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'2013-2017'!$B$30:$I$30</c:f>
              <c:numCache>
                <c:formatCode>0%</c:formatCode>
                <c:ptCount val="8"/>
                <c:pt idx="0" formatCode="0.000%">
                  <c:v>9.4939932762309276E-2</c:v>
                </c:pt>
                <c:pt idx="1">
                  <c:v>0.10162351908731899</c:v>
                </c:pt>
                <c:pt idx="2">
                  <c:v>8.0915573458167758E-2</c:v>
                </c:pt>
                <c:pt idx="3">
                  <c:v>0.11331567400189312</c:v>
                </c:pt>
                <c:pt idx="4">
                  <c:v>8.4341429921764105E-2</c:v>
                </c:pt>
                <c:pt idx="5">
                  <c:v>8.8806522465740348E-2</c:v>
                </c:pt>
                <c:pt idx="6">
                  <c:v>6.8132400593561668E-2</c:v>
                </c:pt>
                <c:pt idx="7">
                  <c:v>7.6161554964045933E-2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6-413B-AF0F-B564AE025332}"/>
            </c:ext>
          </c:extLst>
        </c:ser>
        <c:ser>
          <c:idx val="2"/>
          <c:order val="2"/>
          <c:tx>
            <c:strRef>
              <c:f>'2013-2017'!$A$31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'2013-2017'!$B$31:$I$31</c:f>
              <c:numCache>
                <c:formatCode>0%</c:formatCode>
                <c:ptCount val="8"/>
                <c:pt idx="0" formatCode="0.000%">
                  <c:v>3.9267046478641453E-2</c:v>
                </c:pt>
                <c:pt idx="1">
                  <c:v>3.5283374642742789E-2</c:v>
                </c:pt>
                <c:pt idx="2">
                  <c:v>6.7933155516847199E-2</c:v>
                </c:pt>
                <c:pt idx="3">
                  <c:v>3.9485849298885406E-2</c:v>
                </c:pt>
                <c:pt idx="4">
                  <c:v>0.25275180348967169</c:v>
                </c:pt>
                <c:pt idx="5">
                  <c:v>0.12335267153702908</c:v>
                </c:pt>
                <c:pt idx="6">
                  <c:v>0.3402158222545249</c:v>
                </c:pt>
                <c:pt idx="7">
                  <c:v>0.21398385046283422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6-413B-AF0F-B564AE025332}"/>
            </c:ext>
          </c:extLst>
        </c:ser>
        <c:ser>
          <c:idx val="3"/>
          <c:order val="3"/>
          <c:tx>
            <c:strRef>
              <c:f>'2013-2017'!$A$32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'2013-2017'!$B$32:$I$32</c:f>
              <c:numCache>
                <c:formatCode>0%</c:formatCode>
                <c:ptCount val="8"/>
                <c:pt idx="0">
                  <c:v>3.6079525417884596E-2</c:v>
                </c:pt>
                <c:pt idx="1">
                  <c:v>2.2465993856954806E-2</c:v>
                </c:pt>
                <c:pt idx="2">
                  <c:v>6.5902781557890158E-2</c:v>
                </c:pt>
                <c:pt idx="3">
                  <c:v>2.6445888335302276E-2</c:v>
                </c:pt>
                <c:pt idx="4">
                  <c:v>0.10473633489025115</c:v>
                </c:pt>
                <c:pt idx="5">
                  <c:v>0.1216963902019768</c:v>
                </c:pt>
                <c:pt idx="6">
                  <c:v>0.14989451157344316</c:v>
                </c:pt>
                <c:pt idx="7">
                  <c:v>0.13700290016288585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F6-413B-AF0F-B564AE025332}"/>
            </c:ext>
          </c:extLst>
        </c:ser>
        <c:ser>
          <c:idx val="4"/>
          <c:order val="4"/>
          <c:tx>
            <c:strRef>
              <c:f>'2013-2017'!$A$33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'2013-2017'!$B$33:$I$33</c:f>
              <c:numCache>
                <c:formatCode>0%</c:formatCode>
                <c:ptCount val="8"/>
                <c:pt idx="0" formatCode="0.000%">
                  <c:v>7.886322850627317E-2</c:v>
                </c:pt>
                <c:pt idx="1">
                  <c:v>6.286541038625286E-2</c:v>
                </c:pt>
                <c:pt idx="2">
                  <c:v>7.585052528441566E-2</c:v>
                </c:pt>
                <c:pt idx="3">
                  <c:v>3.6449887366729529E-2</c:v>
                </c:pt>
                <c:pt idx="4">
                  <c:v>3.4645783236398012E-2</c:v>
                </c:pt>
                <c:pt idx="5">
                  <c:v>7.6454543284152229E-2</c:v>
                </c:pt>
                <c:pt idx="6">
                  <c:v>6.6927106992519914E-2</c:v>
                </c:pt>
                <c:pt idx="7">
                  <c:v>7.046054983910055E-2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F6-413B-AF0F-B564AE025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08952"/>
        <c:axId val="169811384"/>
      </c:barChart>
      <c:catAx>
        <c:axId val="169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1384"/>
        <c:crosses val="autoZero"/>
        <c:auto val="1"/>
        <c:lblAlgn val="ctr"/>
        <c:lblOffset val="100"/>
        <c:noMultiLvlLbl val="0"/>
      </c:catAx>
      <c:valAx>
        <c:axId val="1698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8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'2013-2017'!$A$29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'2013-2017'!$B$29:$I$29</c:f>
              <c:numCache>
                <c:formatCode>0%</c:formatCode>
                <c:ptCount val="8"/>
                <c:pt idx="0">
                  <c:v>0.73771815025821463</c:v>
                </c:pt>
                <c:pt idx="1">
                  <c:v>0.7664029979958018</c:v>
                </c:pt>
                <c:pt idx="2">
                  <c:v>0.69887866746502636</c:v>
                </c:pt>
                <c:pt idx="3">
                  <c:v>0.76557145792211789</c:v>
                </c:pt>
                <c:pt idx="4">
                  <c:v>0.50998192661652098</c:v>
                </c:pt>
                <c:pt idx="5">
                  <c:v>0.5768305639115695</c:v>
                </c:pt>
                <c:pt idx="6">
                  <c:v>0.3433007278196703</c:v>
                </c:pt>
                <c:pt idx="7">
                  <c:v>0.48805172619284098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9-4199-AF3F-D25906F3FEED}"/>
            </c:ext>
          </c:extLst>
        </c:ser>
        <c:ser>
          <c:idx val="1"/>
          <c:order val="1"/>
          <c:tx>
            <c:strRef>
              <c:f>'2013-2017'!$A$30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'2013-2017'!$B$30:$I$30</c:f>
              <c:numCache>
                <c:formatCode>0%</c:formatCode>
                <c:ptCount val="8"/>
                <c:pt idx="0" formatCode="0.000%">
                  <c:v>9.4939932762309276E-2</c:v>
                </c:pt>
                <c:pt idx="1">
                  <c:v>0.10162351908731899</c:v>
                </c:pt>
                <c:pt idx="2">
                  <c:v>8.0915573458167758E-2</c:v>
                </c:pt>
                <c:pt idx="3">
                  <c:v>0.11331567400189312</c:v>
                </c:pt>
                <c:pt idx="4">
                  <c:v>8.4341429921764105E-2</c:v>
                </c:pt>
                <c:pt idx="5">
                  <c:v>8.8806522465740348E-2</c:v>
                </c:pt>
                <c:pt idx="6">
                  <c:v>6.8132400593561668E-2</c:v>
                </c:pt>
                <c:pt idx="7">
                  <c:v>7.6161554964045933E-2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9-4199-AF3F-D25906F3FEED}"/>
            </c:ext>
          </c:extLst>
        </c:ser>
        <c:ser>
          <c:idx val="2"/>
          <c:order val="2"/>
          <c:tx>
            <c:strRef>
              <c:f>'2013-2017'!$A$31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'2013-2017'!$B$31:$I$31</c:f>
              <c:numCache>
                <c:formatCode>0%</c:formatCode>
                <c:ptCount val="8"/>
                <c:pt idx="0" formatCode="0.000%">
                  <c:v>3.9267046478641453E-2</c:v>
                </c:pt>
                <c:pt idx="1">
                  <c:v>3.5283374642742789E-2</c:v>
                </c:pt>
                <c:pt idx="2">
                  <c:v>6.7933155516847199E-2</c:v>
                </c:pt>
                <c:pt idx="3">
                  <c:v>3.9485849298885406E-2</c:v>
                </c:pt>
                <c:pt idx="4">
                  <c:v>0.25275180348967169</c:v>
                </c:pt>
                <c:pt idx="5">
                  <c:v>0.12335267153702908</c:v>
                </c:pt>
                <c:pt idx="6">
                  <c:v>0.3402158222545249</c:v>
                </c:pt>
                <c:pt idx="7">
                  <c:v>0.21398385046283422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9-4199-AF3F-D25906F3FEED}"/>
            </c:ext>
          </c:extLst>
        </c:ser>
        <c:ser>
          <c:idx val="3"/>
          <c:order val="3"/>
          <c:tx>
            <c:strRef>
              <c:f>'2013-2017'!$A$32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'2013-2017'!$B$32:$I$32</c:f>
              <c:numCache>
                <c:formatCode>0%</c:formatCode>
                <c:ptCount val="8"/>
                <c:pt idx="0">
                  <c:v>3.6079525417884596E-2</c:v>
                </c:pt>
                <c:pt idx="1">
                  <c:v>2.2465993856954806E-2</c:v>
                </c:pt>
                <c:pt idx="2">
                  <c:v>6.5902781557890158E-2</c:v>
                </c:pt>
                <c:pt idx="3">
                  <c:v>2.6445888335302276E-2</c:v>
                </c:pt>
                <c:pt idx="4">
                  <c:v>0.10473633489025115</c:v>
                </c:pt>
                <c:pt idx="5">
                  <c:v>0.1216963902019768</c:v>
                </c:pt>
                <c:pt idx="6">
                  <c:v>0.14989451157344316</c:v>
                </c:pt>
                <c:pt idx="7">
                  <c:v>0.13700290016288585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9-4199-AF3F-D25906F3FEED}"/>
            </c:ext>
          </c:extLst>
        </c:ser>
        <c:ser>
          <c:idx val="4"/>
          <c:order val="4"/>
          <c:tx>
            <c:strRef>
              <c:f>'2013-2017'!$A$33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'2013-2017'!$B$33:$I$33</c:f>
              <c:numCache>
                <c:formatCode>0%</c:formatCode>
                <c:ptCount val="8"/>
                <c:pt idx="0" formatCode="0.000%">
                  <c:v>7.886322850627317E-2</c:v>
                </c:pt>
                <c:pt idx="1">
                  <c:v>6.286541038625286E-2</c:v>
                </c:pt>
                <c:pt idx="2">
                  <c:v>7.585052528441566E-2</c:v>
                </c:pt>
                <c:pt idx="3">
                  <c:v>3.6449887366729529E-2</c:v>
                </c:pt>
                <c:pt idx="4">
                  <c:v>3.4645783236398012E-2</c:v>
                </c:pt>
                <c:pt idx="5">
                  <c:v>7.6454543284152229E-2</c:v>
                </c:pt>
                <c:pt idx="6">
                  <c:v>6.6927106992519914E-2</c:v>
                </c:pt>
                <c:pt idx="7">
                  <c:v>7.046054983910055E-2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99-4199-AF3F-D25906F3F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11696"/>
        <c:axId val="228412088"/>
      </c:barChart>
      <c:catAx>
        <c:axId val="2284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2088"/>
        <c:crosses val="autoZero"/>
        <c:auto val="1"/>
        <c:lblAlgn val="ctr"/>
        <c:lblOffset val="100"/>
        <c:noMultiLvlLbl val="0"/>
      </c:catAx>
      <c:valAx>
        <c:axId val="228412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1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211983</xdr:colOff>
      <xdr:row>32</xdr:row>
      <xdr:rowOff>98604</xdr:rowOff>
    </xdr:from>
    <xdr:to>
      <xdr:col>24</xdr:col>
      <xdr:colOff>312131</xdr:colOff>
      <xdr:row>47</xdr:row>
      <xdr:rowOff>19219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310252</xdr:colOff>
      <xdr:row>32</xdr:row>
      <xdr:rowOff>0</xdr:rowOff>
    </xdr:from>
    <xdr:to>
      <xdr:col>18</xdr:col>
      <xdr:colOff>410401</xdr:colOff>
      <xdr:row>46</xdr:row>
      <xdr:rowOff>107496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151040</xdr:colOff>
      <xdr:row>32</xdr:row>
      <xdr:rowOff>43543</xdr:rowOff>
    </xdr:from>
    <xdr:to>
      <xdr:col>30</xdr:col>
      <xdr:colOff>255518</xdr:colOff>
      <xdr:row>48</xdr:row>
      <xdr:rowOff>12431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19790" y="5301343"/>
          <a:ext cx="3438228" cy="2712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211983</xdr:colOff>
      <xdr:row>32</xdr:row>
      <xdr:rowOff>98604</xdr:rowOff>
    </xdr:from>
    <xdr:to>
      <xdr:col>24</xdr:col>
      <xdr:colOff>312131</xdr:colOff>
      <xdr:row>47</xdr:row>
      <xdr:rowOff>19219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6089FC-79C4-443E-8DDE-174D0F8EA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310252</xdr:colOff>
      <xdr:row>32</xdr:row>
      <xdr:rowOff>0</xdr:rowOff>
    </xdr:from>
    <xdr:to>
      <xdr:col>18</xdr:col>
      <xdr:colOff>410401</xdr:colOff>
      <xdr:row>46</xdr:row>
      <xdr:rowOff>107496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374FD5-821F-49A8-BD0E-B822A418B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151040</xdr:colOff>
      <xdr:row>32</xdr:row>
      <xdr:rowOff>43543</xdr:rowOff>
    </xdr:from>
    <xdr:to>
      <xdr:col>30</xdr:col>
      <xdr:colOff>255518</xdr:colOff>
      <xdr:row>48</xdr:row>
      <xdr:rowOff>12431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6620DB-FB6B-441B-9C4E-BF62018DD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15040" y="5377543"/>
          <a:ext cx="3457278" cy="2773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650133</xdr:colOff>
      <xdr:row>35</xdr:row>
      <xdr:rowOff>22404</xdr:rowOff>
    </xdr:from>
    <xdr:to>
      <xdr:col>24</xdr:col>
      <xdr:colOff>83531</xdr:colOff>
      <xdr:row>49</xdr:row>
      <xdr:rowOff>114469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DB73C2-B603-4EE4-8E78-F7C52AFA8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24502</xdr:colOff>
      <xdr:row>35</xdr:row>
      <xdr:rowOff>47625</xdr:rowOff>
    </xdr:from>
    <xdr:to>
      <xdr:col>18</xdr:col>
      <xdr:colOff>124651</xdr:colOff>
      <xdr:row>49</xdr:row>
      <xdr:rowOff>155121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DCDE24-AF67-405F-BA8B-B384A54A0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312965</xdr:colOff>
      <xdr:row>34</xdr:row>
      <xdr:rowOff>129268</xdr:rowOff>
    </xdr:from>
    <xdr:to>
      <xdr:col>29</xdr:col>
      <xdr:colOff>417443</xdr:colOff>
      <xdr:row>50</xdr:row>
      <xdr:rowOff>98156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5A608A-DB0E-418F-B314-70934B7FF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14965" y="5729968"/>
          <a:ext cx="3438228" cy="2712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431058</xdr:colOff>
      <xdr:row>31</xdr:row>
      <xdr:rowOff>89079</xdr:rowOff>
    </xdr:from>
    <xdr:to>
      <xdr:col>29</xdr:col>
      <xdr:colOff>531206</xdr:colOff>
      <xdr:row>46</xdr:row>
      <xdr:rowOff>9694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217F85-7F16-4D89-AB21-9FD81841B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653152</xdr:colOff>
      <xdr:row>31</xdr:row>
      <xdr:rowOff>112939</xdr:rowOff>
    </xdr:from>
    <xdr:to>
      <xdr:col>18</xdr:col>
      <xdr:colOff>86551</xdr:colOff>
      <xdr:row>47</xdr:row>
      <xdr:rowOff>69396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26919E-97FA-4240-B1E0-85E7DF9FA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598715</xdr:colOff>
      <xdr:row>31</xdr:row>
      <xdr:rowOff>43543</xdr:rowOff>
    </xdr:from>
    <xdr:to>
      <xdr:col>24</xdr:col>
      <xdr:colOff>36443</xdr:colOff>
      <xdr:row>47</xdr:row>
      <xdr:rowOff>12431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902CE8-80C6-404F-94A8-431BF69F8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68795" y="5202283"/>
          <a:ext cx="3461088" cy="2773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34" zoomScale="150" zoomScaleNormal="150" workbookViewId="0">
      <pane xSplit="1" topLeftCell="J1" activePane="topRight" state="frozen"/>
      <selection pane="topRight" activeCell="P13" sqref="P13"/>
    </sheetView>
  </sheetViews>
  <sheetFormatPr defaultRowHeight="13.8"/>
  <sheetData>
    <row r="1" spans="1:20">
      <c r="A1">
        <v>2020</v>
      </c>
    </row>
    <row r="2" spans="1:20" ht="12" customHeight="1">
      <c r="A2" s="32" t="s">
        <v>1</v>
      </c>
      <c r="B2" s="32"/>
      <c r="C2" s="32"/>
      <c r="D2" s="32"/>
      <c r="E2" s="33" t="s">
        <v>2</v>
      </c>
      <c r="F2" s="33"/>
      <c r="G2" s="33" t="s">
        <v>3</v>
      </c>
      <c r="H2" s="33"/>
      <c r="I2" s="33" t="s">
        <v>4</v>
      </c>
      <c r="J2" s="33"/>
      <c r="K2" s="33" t="s">
        <v>5</v>
      </c>
      <c r="L2" s="33"/>
      <c r="M2" s="33" t="s">
        <v>6</v>
      </c>
      <c r="N2" s="33"/>
      <c r="O2" s="33" t="s">
        <v>7</v>
      </c>
      <c r="P2" s="33"/>
      <c r="Q2" s="33" t="s">
        <v>8</v>
      </c>
      <c r="R2" s="33"/>
      <c r="S2" s="33" t="s">
        <v>9</v>
      </c>
      <c r="T2" s="33"/>
    </row>
    <row r="3" spans="1:20" ht="12" customHeight="1">
      <c r="A3" s="4"/>
      <c r="B3" s="5"/>
      <c r="C3" s="5"/>
      <c r="D3" s="6"/>
      <c r="E3" s="13" t="s">
        <v>11</v>
      </c>
      <c r="F3" s="13" t="s">
        <v>12</v>
      </c>
      <c r="G3" s="13" t="s">
        <v>11</v>
      </c>
      <c r="H3" s="13" t="s">
        <v>12</v>
      </c>
      <c r="I3" s="13" t="s">
        <v>11</v>
      </c>
      <c r="J3" s="13" t="s">
        <v>12</v>
      </c>
      <c r="K3" s="13" t="s">
        <v>11</v>
      </c>
      <c r="L3" s="13" t="s">
        <v>12</v>
      </c>
      <c r="M3" s="13" t="s">
        <v>11</v>
      </c>
      <c r="N3" s="13" t="s">
        <v>12</v>
      </c>
      <c r="O3" s="13" t="s">
        <v>11</v>
      </c>
      <c r="P3" s="13" t="s">
        <v>12</v>
      </c>
      <c r="Q3" s="13" t="s">
        <v>11</v>
      </c>
      <c r="R3" s="13" t="s">
        <v>12</v>
      </c>
      <c r="S3" s="13" t="s">
        <v>11</v>
      </c>
      <c r="T3" s="13" t="s">
        <v>12</v>
      </c>
    </row>
    <row r="4" spans="1:20" ht="12" customHeight="1">
      <c r="A4" s="34" t="s">
        <v>10</v>
      </c>
      <c r="B4" s="34"/>
      <c r="C4" s="34"/>
      <c r="D4" s="34"/>
      <c r="E4" s="15">
        <v>509743</v>
      </c>
      <c r="F4" s="16">
        <v>3382</v>
      </c>
      <c r="G4" s="16">
        <v>400938</v>
      </c>
      <c r="H4" s="16">
        <v>3148</v>
      </c>
      <c r="I4" s="16">
        <v>459826</v>
      </c>
      <c r="J4" s="16">
        <v>3747</v>
      </c>
      <c r="K4" s="16">
        <v>361818</v>
      </c>
      <c r="L4" s="16">
        <v>2697</v>
      </c>
      <c r="M4" s="16">
        <v>693490</v>
      </c>
      <c r="N4" s="16">
        <v>6090</v>
      </c>
      <c r="O4" s="16">
        <v>553371</v>
      </c>
      <c r="P4" s="16">
        <v>4276</v>
      </c>
      <c r="Q4" s="16">
        <v>1103094</v>
      </c>
      <c r="R4" s="16">
        <v>6695</v>
      </c>
      <c r="S4" s="16">
        <v>447820</v>
      </c>
      <c r="T4" s="16">
        <v>3529</v>
      </c>
    </row>
    <row r="5" spans="1:20" ht="12" customHeight="1">
      <c r="A5" s="34" t="s">
        <v>13</v>
      </c>
      <c r="B5" s="34"/>
      <c r="C5" s="34"/>
      <c r="D5" s="34"/>
      <c r="E5" s="15">
        <v>155297</v>
      </c>
      <c r="F5" s="16">
        <v>3059</v>
      </c>
      <c r="G5" s="16">
        <v>264908</v>
      </c>
      <c r="H5" s="16">
        <v>3503</v>
      </c>
      <c r="I5" s="16">
        <v>333822</v>
      </c>
      <c r="J5" s="16">
        <v>3944</v>
      </c>
      <c r="K5" s="16">
        <v>201466</v>
      </c>
      <c r="L5" s="16">
        <v>3203</v>
      </c>
      <c r="M5" s="16">
        <v>343245</v>
      </c>
      <c r="N5" s="16">
        <v>4097</v>
      </c>
      <c r="O5" s="16">
        <v>388172</v>
      </c>
      <c r="P5" s="16">
        <v>4349</v>
      </c>
      <c r="Q5" s="16">
        <v>837555</v>
      </c>
      <c r="R5" s="16">
        <v>6619</v>
      </c>
      <c r="S5" s="16">
        <v>194369</v>
      </c>
      <c r="T5" s="16">
        <v>3382</v>
      </c>
    </row>
    <row r="6" spans="1:20" ht="12" customHeight="1">
      <c r="A6" s="34" t="s">
        <v>14</v>
      </c>
      <c r="B6" s="34"/>
      <c r="C6" s="34"/>
      <c r="D6" s="34"/>
      <c r="E6" s="15">
        <v>34437</v>
      </c>
      <c r="F6" s="16">
        <v>1721</v>
      </c>
      <c r="G6" s="16">
        <v>29110</v>
      </c>
      <c r="H6" s="16">
        <v>1460</v>
      </c>
      <c r="I6" s="16">
        <v>43552</v>
      </c>
      <c r="J6" s="16">
        <v>2574</v>
      </c>
      <c r="K6" s="16">
        <v>28620</v>
      </c>
      <c r="L6" s="16">
        <v>1392</v>
      </c>
      <c r="M6" s="16">
        <v>56578</v>
      </c>
      <c r="N6" s="16">
        <v>2388</v>
      </c>
      <c r="O6" s="16">
        <v>46787</v>
      </c>
      <c r="P6" s="16">
        <v>2115</v>
      </c>
      <c r="Q6" s="16">
        <v>110141</v>
      </c>
      <c r="R6" s="16">
        <v>4248</v>
      </c>
      <c r="S6" s="16">
        <v>29715</v>
      </c>
      <c r="T6" s="16">
        <v>1520</v>
      </c>
    </row>
    <row r="7" spans="1:20" ht="12" customHeight="1">
      <c r="A7" s="34" t="s">
        <v>15</v>
      </c>
      <c r="B7" s="34"/>
      <c r="C7" s="34"/>
      <c r="D7" s="34"/>
      <c r="E7" s="15">
        <v>161085</v>
      </c>
      <c r="F7" s="16">
        <v>3133</v>
      </c>
      <c r="G7" s="16">
        <v>24704</v>
      </c>
      <c r="H7" s="16">
        <v>1512</v>
      </c>
      <c r="I7" s="16">
        <v>13992</v>
      </c>
      <c r="J7" s="17">
        <v>1115</v>
      </c>
      <c r="K7" s="16">
        <v>41215</v>
      </c>
      <c r="L7" s="16">
        <v>1742</v>
      </c>
      <c r="M7" s="16">
        <v>161140</v>
      </c>
      <c r="N7" s="16">
        <v>3603</v>
      </c>
      <c r="O7" s="16">
        <v>16104</v>
      </c>
      <c r="P7" s="16">
        <v>1086</v>
      </c>
      <c r="Q7" s="16">
        <v>40447</v>
      </c>
      <c r="R7" s="16">
        <v>2245</v>
      </c>
      <c r="S7" s="16">
        <v>92022</v>
      </c>
      <c r="T7" s="16">
        <v>2564</v>
      </c>
    </row>
    <row r="8" spans="1:20" s="7" customFormat="1" ht="12" customHeight="1">
      <c r="A8" s="35" t="s">
        <v>16</v>
      </c>
      <c r="B8" s="35"/>
      <c r="C8" s="35"/>
      <c r="D8" s="35"/>
      <c r="E8" s="15">
        <v>18725</v>
      </c>
      <c r="F8" s="16">
        <v>1209</v>
      </c>
      <c r="G8" s="16">
        <v>8262</v>
      </c>
      <c r="H8" s="17">
        <v>843</v>
      </c>
      <c r="I8" s="18">
        <v>539</v>
      </c>
      <c r="J8" s="17">
        <v>149</v>
      </c>
      <c r="K8" s="16">
        <v>19628</v>
      </c>
      <c r="L8" s="16">
        <v>1129</v>
      </c>
      <c r="M8" s="16">
        <v>14389</v>
      </c>
      <c r="N8" s="16">
        <v>1150</v>
      </c>
      <c r="O8" s="16">
        <v>6443</v>
      </c>
      <c r="P8" s="17">
        <v>693</v>
      </c>
      <c r="Q8" s="16">
        <v>4733</v>
      </c>
      <c r="R8" s="17">
        <v>777</v>
      </c>
      <c r="S8" s="16">
        <v>14040</v>
      </c>
      <c r="T8" s="17">
        <v>1016</v>
      </c>
    </row>
    <row r="9" spans="1:20" s="7" customFormat="1" ht="12" customHeight="1">
      <c r="A9" s="35" t="s">
        <v>17</v>
      </c>
      <c r="B9" s="35"/>
      <c r="C9" s="35"/>
      <c r="D9" s="35"/>
      <c r="E9" s="15">
        <v>59807</v>
      </c>
      <c r="F9" s="16">
        <v>2207</v>
      </c>
      <c r="G9" s="16">
        <v>18849</v>
      </c>
      <c r="H9" s="16">
        <v>1240</v>
      </c>
      <c r="I9" s="16">
        <v>9180</v>
      </c>
      <c r="J9" s="17">
        <v>891</v>
      </c>
      <c r="K9" s="16">
        <v>19869</v>
      </c>
      <c r="L9" s="16">
        <v>1139</v>
      </c>
      <c r="M9" s="16">
        <v>54814</v>
      </c>
      <c r="N9" s="16">
        <v>1851</v>
      </c>
      <c r="O9" s="16">
        <v>14333</v>
      </c>
      <c r="P9" s="17">
        <v>1308</v>
      </c>
      <c r="Q9" s="16">
        <v>21045</v>
      </c>
      <c r="R9" s="16">
        <v>1476</v>
      </c>
      <c r="S9" s="16">
        <v>48143</v>
      </c>
      <c r="T9" s="16">
        <v>2207</v>
      </c>
    </row>
    <row r="10" spans="1:20" s="8" customFormat="1" ht="12" customHeight="1">
      <c r="A10" s="36" t="s">
        <v>18</v>
      </c>
      <c r="B10" s="36"/>
      <c r="C10" s="36"/>
      <c r="D10" s="36"/>
      <c r="E10" s="15">
        <v>6866</v>
      </c>
      <c r="F10" s="16">
        <v>794</v>
      </c>
      <c r="G10" s="16">
        <v>1449</v>
      </c>
      <c r="H10" s="16">
        <v>562</v>
      </c>
      <c r="I10" s="16">
        <v>1190</v>
      </c>
      <c r="J10" s="16">
        <v>257</v>
      </c>
      <c r="K10" s="16">
        <v>766</v>
      </c>
      <c r="L10" s="16">
        <v>279</v>
      </c>
      <c r="M10" s="16">
        <v>3896</v>
      </c>
      <c r="N10" s="16">
        <v>545</v>
      </c>
      <c r="O10" s="16">
        <v>1320</v>
      </c>
      <c r="P10" s="16">
        <v>322</v>
      </c>
      <c r="Q10" s="16">
        <v>1819</v>
      </c>
      <c r="R10" s="16">
        <v>370</v>
      </c>
      <c r="S10" s="16">
        <v>2126</v>
      </c>
      <c r="T10" s="16">
        <v>465</v>
      </c>
    </row>
    <row r="11" spans="1:20" s="8" customFormat="1" ht="12" customHeight="1">
      <c r="A11" s="36" t="s">
        <v>19</v>
      </c>
      <c r="B11" s="36"/>
      <c r="C11" s="36"/>
      <c r="D11" s="36"/>
      <c r="E11" s="15">
        <v>4400</v>
      </c>
      <c r="F11" s="17">
        <v>634</v>
      </c>
      <c r="G11" s="18">
        <v>557</v>
      </c>
      <c r="H11" s="17">
        <v>164</v>
      </c>
      <c r="I11" s="18">
        <v>339</v>
      </c>
      <c r="J11" s="17">
        <v>122</v>
      </c>
      <c r="K11" s="16">
        <v>854</v>
      </c>
      <c r="L11" s="17">
        <v>194</v>
      </c>
      <c r="M11" s="18">
        <v>531</v>
      </c>
      <c r="N11" s="17">
        <v>216</v>
      </c>
      <c r="O11" s="16">
        <v>1635</v>
      </c>
      <c r="P11" s="17">
        <v>342</v>
      </c>
      <c r="Q11" s="16">
        <v>1151</v>
      </c>
      <c r="R11" s="17">
        <v>447</v>
      </c>
      <c r="S11" s="16">
        <v>1251</v>
      </c>
      <c r="T11" s="17">
        <v>330</v>
      </c>
    </row>
    <row r="12" spans="1:20" s="8" customFormat="1" ht="12" customHeight="1">
      <c r="A12" s="36" t="s">
        <v>20</v>
      </c>
      <c r="B12" s="36"/>
      <c r="C12" s="36"/>
      <c r="D12" s="36"/>
      <c r="E12" s="15">
        <v>9110</v>
      </c>
      <c r="F12" s="17">
        <v>888</v>
      </c>
      <c r="G12" s="16">
        <v>3511</v>
      </c>
      <c r="H12" s="17">
        <v>481</v>
      </c>
      <c r="I12" s="16">
        <v>4677</v>
      </c>
      <c r="J12" s="17">
        <v>853</v>
      </c>
      <c r="K12" s="16">
        <v>3483</v>
      </c>
      <c r="L12" s="17">
        <v>644</v>
      </c>
      <c r="M12" s="16">
        <v>10009</v>
      </c>
      <c r="N12" s="17">
        <v>1066</v>
      </c>
      <c r="O12" s="16">
        <v>4698</v>
      </c>
      <c r="P12" s="17">
        <v>909</v>
      </c>
      <c r="Q12" s="16">
        <v>18202</v>
      </c>
      <c r="R12" s="16">
        <v>1504</v>
      </c>
      <c r="S12" s="16">
        <v>3519</v>
      </c>
      <c r="T12" s="17">
        <v>573</v>
      </c>
    </row>
    <row r="13" spans="1:20" ht="12" customHeight="1">
      <c r="A13" s="34" t="s">
        <v>21</v>
      </c>
      <c r="B13" s="34"/>
      <c r="C13" s="34"/>
      <c r="D13" s="34"/>
      <c r="E13" s="15">
        <v>60016</v>
      </c>
      <c r="F13" s="16">
        <v>2551</v>
      </c>
      <c r="G13" s="16">
        <v>49588</v>
      </c>
      <c r="H13" s="16">
        <v>2304</v>
      </c>
      <c r="I13" s="16">
        <v>52535</v>
      </c>
      <c r="J13" s="16">
        <v>2389</v>
      </c>
      <c r="K13" s="16">
        <v>45917</v>
      </c>
      <c r="L13" s="16">
        <v>1816</v>
      </c>
      <c r="M13" s="16">
        <v>48888</v>
      </c>
      <c r="N13" s="16">
        <v>2239</v>
      </c>
      <c r="O13" s="16">
        <v>73879</v>
      </c>
      <c r="P13" s="16">
        <v>3289</v>
      </c>
      <c r="Q13" s="16">
        <v>68001</v>
      </c>
      <c r="R13" s="16">
        <v>3087</v>
      </c>
      <c r="S13" s="16">
        <v>62635</v>
      </c>
      <c r="T13" s="16">
        <v>2164</v>
      </c>
    </row>
    <row r="14" spans="1:20">
      <c r="A14" t="s">
        <v>22</v>
      </c>
      <c r="E14" s="3">
        <f>SUM(E8:E9)</f>
        <v>78532</v>
      </c>
      <c r="F14" s="20">
        <v>2551</v>
      </c>
      <c r="G14" s="3">
        <f>SUM(G8:G9)</f>
        <v>27111</v>
      </c>
      <c r="H14" s="20">
        <v>2304</v>
      </c>
      <c r="I14" s="3">
        <f>SUM(I8:I9)</f>
        <v>9719</v>
      </c>
      <c r="J14" s="20">
        <v>2389</v>
      </c>
      <c r="K14" s="3">
        <f>SUM(K8:K9)</f>
        <v>39497</v>
      </c>
      <c r="L14" s="20">
        <v>1816</v>
      </c>
      <c r="M14" s="3">
        <f>SUM(M8:M9)</f>
        <v>69203</v>
      </c>
      <c r="N14" s="20">
        <v>2239</v>
      </c>
      <c r="O14" s="3">
        <f>SUM(O8:O9)</f>
        <v>20776</v>
      </c>
      <c r="P14" s="20">
        <f>SQRT(SUMSQ(P8:P9))</f>
        <v>1480.2408587794082</v>
      </c>
      <c r="Q14">
        <f>SUM(Q8:Q9)</f>
        <v>25778</v>
      </c>
      <c r="R14" s="20">
        <v>3087</v>
      </c>
      <c r="S14">
        <f>SUM(S8:S9)</f>
        <v>62183</v>
      </c>
      <c r="T14" s="20">
        <v>2164</v>
      </c>
    </row>
    <row r="15" spans="1:20">
      <c r="A15" t="s">
        <v>23</v>
      </c>
      <c r="E15">
        <f>SUM(E10:E12)</f>
        <v>20376</v>
      </c>
      <c r="F15" s="20">
        <f>SQRT(SUMSQ(F10:F12))</f>
        <v>1349.4206164128366</v>
      </c>
      <c r="G15">
        <f>SUM(G10:G12)</f>
        <v>5517</v>
      </c>
      <c r="H15" s="20">
        <f>SQRT(SUMSQ(H10:H12))</f>
        <v>757.69452947741411</v>
      </c>
      <c r="I15">
        <f>SUM(I10:I12)</f>
        <v>6206</v>
      </c>
      <c r="J15" s="20">
        <f>SQRT(SUMSQ(J10:J12))</f>
        <v>899.18963517158045</v>
      </c>
      <c r="K15">
        <f>SUM(K10:K12)</f>
        <v>5103</v>
      </c>
      <c r="L15" s="20">
        <f>SQRT(SUMSQ(L10:L12))</f>
        <v>728.15726323370563</v>
      </c>
      <c r="M15">
        <f>SUM(M10:M12)</f>
        <v>14436</v>
      </c>
      <c r="N15" s="20">
        <f>SQRT(SUMSQ(N10:N12))</f>
        <v>1216.5677128709276</v>
      </c>
      <c r="O15" s="3">
        <f>SUM(O10:O12)</f>
        <v>7653</v>
      </c>
      <c r="P15" s="20">
        <f>SQRT(SUMSQ(P10:P12))</f>
        <v>1023.1954847437512</v>
      </c>
      <c r="Q15">
        <f>SUM(Q10:Q12)</f>
        <v>21172</v>
      </c>
      <c r="R15" s="20">
        <f>SQRT(SUMSQ(R10:R12))</f>
        <v>1612.0561404616155</v>
      </c>
      <c r="S15">
        <f>SUM(S10:S12)</f>
        <v>6896</v>
      </c>
      <c r="T15" s="20">
        <f>SQRT(SUMSQ(T10:T12))</f>
        <v>808.36501656120674</v>
      </c>
    </row>
    <row r="16" spans="1:20">
      <c r="A16" t="s">
        <v>36</v>
      </c>
      <c r="E16" s="3">
        <f>SUM(E14:E15)</f>
        <v>98908</v>
      </c>
      <c r="F16" s="20">
        <f>SQRT(SUMSQ(F14:F15))</f>
        <v>2885.920477074862</v>
      </c>
      <c r="G16">
        <f>SUM(G14:G15)</f>
        <v>32628</v>
      </c>
      <c r="H16" s="20">
        <f>SQRT(SUMSQ(H14:H15))</f>
        <v>2425.3900717204233</v>
      </c>
      <c r="I16" s="3">
        <f>SUM(I14:I15)</f>
        <v>15925</v>
      </c>
      <c r="J16" s="20">
        <f>SQRT(SUMSQ(J14:J15))</f>
        <v>2552.6188512976237</v>
      </c>
      <c r="K16" s="3">
        <f>SUM(K14:K15)</f>
        <v>44600</v>
      </c>
      <c r="L16" s="20">
        <f>SQRT(SUMSQ(L14:L15))</f>
        <v>1956.5451694249227</v>
      </c>
      <c r="M16" s="3">
        <f>SUM(M14:M15)</f>
        <v>83639</v>
      </c>
      <c r="N16" s="20">
        <f>SQRT(SUMSQ(N14:N15))</f>
        <v>2548.167576906982</v>
      </c>
      <c r="O16" s="3">
        <f>SUM(O14:O15)</f>
        <v>28429</v>
      </c>
      <c r="P16" s="20">
        <f>SQRT(SUMSQ(P14:P15))</f>
        <v>1799.4560289154053</v>
      </c>
      <c r="Q16" s="3">
        <f>SUM(Q14:Q15)</f>
        <v>46950</v>
      </c>
      <c r="R16" s="20">
        <f>SQRT(SUMSQ(R14:R15))</f>
        <v>3482.5700280109227</v>
      </c>
      <c r="S16" s="3">
        <f>SUM(S14:S15)</f>
        <v>69079</v>
      </c>
      <c r="T16" s="20">
        <f>SQRT(SUMSQ(T14:T15))</f>
        <v>2310.0541119203249</v>
      </c>
    </row>
    <row r="17" spans="1:20">
      <c r="E17" s="3"/>
    </row>
    <row r="19" spans="1:20">
      <c r="A19" s="9" t="s">
        <v>24</v>
      </c>
      <c r="B19" s="9"/>
      <c r="C19" s="9"/>
      <c r="D19" s="9"/>
      <c r="E19" s="10" t="s">
        <v>25</v>
      </c>
      <c r="F19" s="10"/>
      <c r="G19" s="10" t="s">
        <v>26</v>
      </c>
      <c r="H19" s="10"/>
      <c r="I19" s="10" t="s">
        <v>27</v>
      </c>
      <c r="J19" s="10"/>
      <c r="K19" s="10" t="s">
        <v>28</v>
      </c>
      <c r="L19" s="10"/>
      <c r="M19" s="10" t="s">
        <v>29</v>
      </c>
      <c r="N19" s="10"/>
      <c r="O19" s="26" t="s">
        <v>0</v>
      </c>
      <c r="P19" s="26"/>
      <c r="Q19" s="10" t="s">
        <v>30</v>
      </c>
      <c r="R19" s="10"/>
      <c r="S19" s="10" t="s">
        <v>31</v>
      </c>
    </row>
    <row r="20" spans="1:20">
      <c r="A20" s="37" t="s">
        <v>32</v>
      </c>
      <c r="B20" s="37"/>
      <c r="C20" s="37"/>
      <c r="D20" s="37"/>
      <c r="E20" s="1">
        <f>E5/E4</f>
        <v>0.30465744502621911</v>
      </c>
      <c r="F20" s="19">
        <f>SQRT(((F5)^2)+(((E20)^2)*((F4)^2)))/E4</f>
        <v>6.3323358459330794E-3</v>
      </c>
      <c r="G20" s="1">
        <f>G5/G4</f>
        <v>0.66072061016915329</v>
      </c>
      <c r="H20" s="19">
        <f>SQRT(((H5)^2)+(((G20)^2)*((H4)^2)))/G4</f>
        <v>1.0161085938318212E-2</v>
      </c>
      <c r="I20" s="1">
        <f>I5/I4</f>
        <v>0.72597460778642353</v>
      </c>
      <c r="J20" s="19">
        <f>SQRT(((J5)^2)+(((I20)^2)*((J4)^2)))/I4</f>
        <v>1.0419405741190241E-2</v>
      </c>
      <c r="K20" s="1">
        <f>K5/K4</f>
        <v>0.55681585769641095</v>
      </c>
      <c r="L20" s="19">
        <f>SQRT(((L5)^2)+(((K20)^2)*((L4)^2)))/K4</f>
        <v>9.7772113999292625E-3</v>
      </c>
      <c r="M20" s="1">
        <f>M5/M4</f>
        <v>0.49495306349046131</v>
      </c>
      <c r="N20" s="19">
        <f>SQRT(((N5)^2)+(((M20)^2)*((N4)^2)))/M4</f>
        <v>7.334458606500999E-3</v>
      </c>
      <c r="O20" s="2">
        <f>O5/O4</f>
        <v>0.70146791212405424</v>
      </c>
      <c r="P20" s="19">
        <f>SQRT(((P5)^2)+(((O20)^2)*((P4)^2)))/O4</f>
        <v>9.5470384838505402E-3</v>
      </c>
      <c r="Q20" s="1">
        <f>Q5/Q4</f>
        <v>0.75927799444109023</v>
      </c>
      <c r="R20" s="19">
        <f>SQRT(((R5)^2)+(((Q20)^2)*((R4)^2)))/Q4</f>
        <v>7.5657774899873572E-3</v>
      </c>
      <c r="S20" s="1">
        <f>S5/S4</f>
        <v>0.43403376356571838</v>
      </c>
      <c r="T20" s="19">
        <f>SQRT(((T5)^2)+(((S20)^2)*((T4)^2)))/S4</f>
        <v>8.2905787773812981E-3</v>
      </c>
    </row>
    <row r="21" spans="1:20">
      <c r="A21" s="37" t="s">
        <v>33</v>
      </c>
      <c r="B21" s="37"/>
      <c r="C21" s="37"/>
      <c r="D21" s="37"/>
      <c r="E21" s="1">
        <f>E6/E4</f>
        <v>6.7557573129989029E-2</v>
      </c>
      <c r="F21" s="19">
        <f>SQRT(((F6)^2)+(((E21)^2)*((F4)^2)))/E4</f>
        <v>3.4058343546794958E-3</v>
      </c>
      <c r="G21" s="1">
        <f>G6/G4</f>
        <v>7.2604741880290716E-2</v>
      </c>
      <c r="H21" s="19">
        <f>SQRT(((H6)^2)+(((G21)^2)*((H4)^2)))/G4</f>
        <v>3.685811695010339E-3</v>
      </c>
      <c r="I21" s="1">
        <f>I6/I4</f>
        <v>9.4714087502664052E-2</v>
      </c>
      <c r="J21" s="19">
        <f>SQRT(((J6)^2)+(((I21)^2)*((J4)^2)))/I4</f>
        <v>5.6507255786191948E-3</v>
      </c>
      <c r="K21" s="1">
        <f>K6/K4</f>
        <v>7.9100542261579032E-2</v>
      </c>
      <c r="L21" s="19">
        <f>SQRT(((L6)^2)+(((K21)^2)*((L4)^2)))/K4</f>
        <v>3.8921574609811012E-3</v>
      </c>
      <c r="M21" s="1">
        <f>M6/M4</f>
        <v>8.1584449667623182E-2</v>
      </c>
      <c r="N21" s="19">
        <f>SQRT(((N6)^2)+(((M21)^2)*((N4)^2)))/M4</f>
        <v>3.5171954225657167E-3</v>
      </c>
      <c r="O21" s="1">
        <f>O6/O4</f>
        <v>8.454906382878756E-2</v>
      </c>
      <c r="P21" s="19">
        <f>SQRT(((P6)^2)+(((O21)^2)*((P4)^2)))/O4</f>
        <v>3.8774657603964108E-3</v>
      </c>
      <c r="Q21" s="1">
        <f>Q6/Q4</f>
        <v>9.9847338486112699E-2</v>
      </c>
      <c r="R21" s="19">
        <f>SQRT(((R6)^2)+(((Q21)^2)*((R4)^2)))/Q4</f>
        <v>3.8983760169463981E-3</v>
      </c>
      <c r="S21" s="1">
        <f>S6/S4</f>
        <v>6.6354785404850167E-2</v>
      </c>
      <c r="T21" s="19">
        <f>SQRT(((T6)^2)+(((S21)^2)*((T4)^2)))/S4</f>
        <v>3.4342629656260639E-3</v>
      </c>
    </row>
    <row r="22" spans="1:20">
      <c r="A22" s="37" t="s">
        <v>34</v>
      </c>
      <c r="B22" s="37"/>
      <c r="C22" s="37"/>
      <c r="D22" s="37"/>
      <c r="E22" s="1">
        <f>E7/E4</f>
        <v>0.31601218653321378</v>
      </c>
      <c r="F22" s="19">
        <f>SQRT(((F7)^2)+(((E22)^2)*((F4)^2)))/E4</f>
        <v>6.4940083154408825E-3</v>
      </c>
      <c r="G22" s="1">
        <f>G7/G4</f>
        <v>6.1615511625238817E-2</v>
      </c>
      <c r="H22" s="19">
        <f>SQRT(((H7)^2)+(((G22)^2)*((H4)^2)))/G4</f>
        <v>3.8020606386793819E-3</v>
      </c>
      <c r="I22" s="1">
        <f>I7/I4</f>
        <v>3.0428901367038838E-2</v>
      </c>
      <c r="J22" s="19">
        <f>SQRT(((J7)^2)+(((I22)^2)*((J4)^2)))/I4</f>
        <v>2.4374750238996099E-3</v>
      </c>
      <c r="K22" s="1">
        <f>K7/K4</f>
        <v>0.11391086126173933</v>
      </c>
      <c r="L22" s="19">
        <f>SQRT(((L7)^2)+(((K22)^2)*((L4)^2)))/K4</f>
        <v>4.8888747429582258E-3</v>
      </c>
      <c r="M22" s="1">
        <f>M7/M4</f>
        <v>0.2323609568991622</v>
      </c>
      <c r="N22" s="19">
        <f>SQRT(((N7)^2)+(((M22)^2)*((N4)^2)))/M4</f>
        <v>5.5818027060206832E-3</v>
      </c>
      <c r="O22" s="1">
        <f>O7/O4</f>
        <v>2.910163344302466E-2</v>
      </c>
      <c r="P22" s="19">
        <f>SQRT(((P7)^2)+(((O22)^2)*((P4)^2)))/O4</f>
        <v>1.9753584974294444E-3</v>
      </c>
      <c r="Q22" s="1">
        <f>Q7/Q4</f>
        <v>3.666686610569906E-2</v>
      </c>
      <c r="R22" s="19">
        <f>SQRT(((R7)^2)+(((Q22)^2)*((R4)^2)))/Q4</f>
        <v>2.047315695727206E-3</v>
      </c>
      <c r="S22" s="1">
        <f>S7/S4</f>
        <v>0.20548881246929571</v>
      </c>
      <c r="T22" s="19">
        <f>SQRT(((T7)^2)+(((S22)^2)*((T4)^2)))/S4</f>
        <v>5.9501059153699845E-3</v>
      </c>
    </row>
    <row r="23" spans="1:20">
      <c r="A23" s="37" t="s">
        <v>22</v>
      </c>
      <c r="B23" s="37"/>
      <c r="C23" s="37"/>
      <c r="D23" s="37"/>
      <c r="E23" s="1">
        <f>E14/E4</f>
        <v>0.15406194886442776</v>
      </c>
      <c r="F23" s="19">
        <f>SQRT(((F8)^2)+(((E23)^2)*((F4)^2)))/E4</f>
        <v>2.5826656976087998E-3</v>
      </c>
      <c r="G23" s="1">
        <f>G14/G4</f>
        <v>6.7618933600706338E-2</v>
      </c>
      <c r="H23" s="19">
        <f>SQRT(((H8)^2)+(((G23)^2)*((H4)^2)))/G4</f>
        <v>2.1685640881645481E-3</v>
      </c>
      <c r="I23" s="1">
        <f>I14/I4</f>
        <v>2.1136255888096801E-2</v>
      </c>
      <c r="J23" s="19">
        <f>SQRT(((J8)^2)+(((I23)^2)*((J4)^2)))/I4</f>
        <v>3.6696531076578422E-4</v>
      </c>
      <c r="K23" s="1">
        <f>K14/K4</f>
        <v>0.10916261766965712</v>
      </c>
      <c r="L23" s="19">
        <f>SQRT(((L8)^2)+(((K23)^2)*((L4)^2)))/K4</f>
        <v>3.2247036768046208E-3</v>
      </c>
      <c r="M23" s="1">
        <f>M14/M4</f>
        <v>9.9789470648459236E-2</v>
      </c>
      <c r="N23" s="19">
        <f>SQRT(((N8)^2)+(((M23)^2)*((N4)^2)))/M4</f>
        <v>1.8755860973143747E-3</v>
      </c>
      <c r="O23" s="1">
        <f>(SUM(O8:O9)/O4)</f>
        <v>3.7544432216361175E-2</v>
      </c>
      <c r="P23" s="19">
        <f>SQRT(((P8)^2)+(((O23)^2)*((P9)^2)))/O4</f>
        <v>1.2554647739720657E-3</v>
      </c>
      <c r="Q23" s="1">
        <f>Q14/Q4</f>
        <v>2.3368815350278398E-2</v>
      </c>
      <c r="R23" s="19">
        <f>SQRT(((R8)^2)+(((Q23)^2)*((R4)^2)))/Q4</f>
        <v>7.1851995918594902E-4</v>
      </c>
      <c r="S23" s="1">
        <f>S14/S4</f>
        <v>0.13885713009691394</v>
      </c>
      <c r="T23" s="19">
        <f>SQRT(((T8)^2)+(((S23)^2)*((T4)^2)))/S4</f>
        <v>2.518867482640959E-3</v>
      </c>
    </row>
    <row r="24" spans="1:20">
      <c r="A24" s="37" t="s">
        <v>23</v>
      </c>
      <c r="B24" s="37"/>
      <c r="C24" s="37"/>
      <c r="D24" s="37"/>
      <c r="E24" s="1">
        <f>E15/E4</f>
        <v>3.9973084475902559E-2</v>
      </c>
      <c r="F24" s="19">
        <f>SQRT(((F9)^2)+(((E24)^2)*((F4)^2)))/E4</f>
        <v>4.3377478429139941E-3</v>
      </c>
      <c r="G24" s="1">
        <f>G15/G4</f>
        <v>1.3760232255361177E-2</v>
      </c>
      <c r="H24" s="19">
        <f>SQRT(((H9)^2)+(((G24)^2)*((H4)^2)))/G4</f>
        <v>3.09463401939247E-3</v>
      </c>
      <c r="I24" s="1">
        <f>I15/I4</f>
        <v>1.3496409511423887E-2</v>
      </c>
      <c r="J24" s="19">
        <f>SQRT(((J9)^2)+(((I24)^2)*((J4)^2)))/I4</f>
        <v>1.9408080281895438E-3</v>
      </c>
      <c r="K24" s="1">
        <f>K15/K4</f>
        <v>1.4103775931545694E-2</v>
      </c>
      <c r="L24" s="19">
        <f>SQRT(((L9)^2)+(((K24)^2)*((L4)^2)))/K4</f>
        <v>3.1497464938434658E-3</v>
      </c>
      <c r="M24" s="1">
        <f>M15/M4</f>
        <v>2.0816450129057376E-2</v>
      </c>
      <c r="N24" s="19">
        <f>SQRT(((N9)^2)+(((M24)^2)*((N4)^2)))/M4</f>
        <v>2.6753610553344673E-3</v>
      </c>
      <c r="O24" s="1">
        <f>O15/O4</f>
        <v>1.3829781466683292E-2</v>
      </c>
      <c r="P24" s="19">
        <f>SQRT(((P9)^2)+(((O24)^2)*((P4)^2)))/O4</f>
        <v>2.366109035844294E-3</v>
      </c>
      <c r="Q24" s="1">
        <f>Q15/Q4</f>
        <v>1.9193287244786028E-2</v>
      </c>
      <c r="R24" s="19">
        <f>SQRT(((R9)^2)+(((Q24)^2)*((R4)^2)))/Q4</f>
        <v>1.3431157634291894E-3</v>
      </c>
      <c r="S24" s="1">
        <f>S15/S4</f>
        <v>1.5399044258854003E-2</v>
      </c>
      <c r="T24" s="19">
        <f>SQRT(((T9)^2)+(((S24)^2)*((T4)^2)))/S4</f>
        <v>4.9298132029354748E-3</v>
      </c>
    </row>
    <row r="25" spans="1:20">
      <c r="A25" s="37" t="s">
        <v>35</v>
      </c>
      <c r="B25" s="37"/>
      <c r="C25" s="37"/>
      <c r="D25" s="37"/>
      <c r="E25" s="19">
        <f>E13/E4</f>
        <v>0.11773776197024775</v>
      </c>
      <c r="F25" s="19">
        <f>SQRT(((F10)^2)+(((E25)^2)*((F4)^2)))/E4</f>
        <v>1.742547539477427E-3</v>
      </c>
      <c r="G25" s="19">
        <f>G13/G4</f>
        <v>0.12367997046924961</v>
      </c>
      <c r="H25" s="19">
        <f>SQRT(((H10)^2)+(((G25)^2)*((H4)^2)))/G4</f>
        <v>1.7052283607166048E-3</v>
      </c>
      <c r="I25" s="19">
        <f>I13/I4</f>
        <v>0.11424973794435286</v>
      </c>
      <c r="J25" s="19">
        <f>SQRT(((J10)^2)+(((I25)^2)*((J4)^2)))/I4</f>
        <v>1.0858733564994762E-3</v>
      </c>
      <c r="K25" s="19">
        <f>K13/K4</f>
        <v>0.12690634517906793</v>
      </c>
      <c r="L25" s="19">
        <f>SQRT(((L10)^2)+(((K25)^2)*((L4)^2)))/K4</f>
        <v>1.2204303275581152E-3</v>
      </c>
      <c r="M25" s="19">
        <f>M13/M4</f>
        <v>7.04956091652367E-2</v>
      </c>
      <c r="N25" s="19">
        <f>SQRT(((N10)^2)+(((M25)^2)*((N4)^2)))/M4</f>
        <v>1.0004269871011879E-3</v>
      </c>
      <c r="O25" s="19">
        <f>O13/O4</f>
        <v>0.1335071769210891</v>
      </c>
      <c r="P25" s="19">
        <f>SQRT(((P10)^2)+(((O25)^2)*((P4)^2)))/O4</f>
        <v>1.1844255052306991E-3</v>
      </c>
      <c r="Q25" s="19">
        <f>Q13/Q4</f>
        <v>6.1645698372033569E-2</v>
      </c>
      <c r="R25" s="19">
        <f>SQRT(((R10)^2)+(((Q25)^2)*((R4)^2)))/Q4</f>
        <v>5.0248558120717418E-4</v>
      </c>
      <c r="S25" s="19">
        <f>S13/S4</f>
        <v>0.13986646420436782</v>
      </c>
      <c r="T25" s="19">
        <f>SQRT(((T10)^2)+(((S25)^2)*((T4)^2)))/S4</f>
        <v>1.5142824985431844E-3</v>
      </c>
    </row>
    <row r="26" spans="1:20">
      <c r="G26" s="12"/>
    </row>
    <row r="27" spans="1:20">
      <c r="A27" t="s">
        <v>24</v>
      </c>
    </row>
    <row r="28" spans="1:20">
      <c r="B28" s="10" t="s">
        <v>0</v>
      </c>
      <c r="C28" s="10" t="s">
        <v>27</v>
      </c>
      <c r="D28" s="10" t="s">
        <v>26</v>
      </c>
      <c r="E28" s="10" t="s">
        <v>30</v>
      </c>
      <c r="F28" s="10" t="s">
        <v>29</v>
      </c>
      <c r="G28" s="10" t="s">
        <v>28</v>
      </c>
      <c r="H28" s="10" t="s">
        <v>25</v>
      </c>
      <c r="I28" s="10" t="s">
        <v>31</v>
      </c>
    </row>
    <row r="29" spans="1:20">
      <c r="A29" t="s">
        <v>32</v>
      </c>
      <c r="B29" s="1">
        <f>O20</f>
        <v>0.70146791212405424</v>
      </c>
      <c r="C29" s="1">
        <f>I20</f>
        <v>0.72597460778642353</v>
      </c>
      <c r="D29" s="1">
        <f>G20</f>
        <v>0.66072061016915329</v>
      </c>
      <c r="E29" s="1">
        <f>Q20</f>
        <v>0.75927799444109023</v>
      </c>
      <c r="F29" s="1">
        <f>M20</f>
        <v>0.49495306349046131</v>
      </c>
      <c r="G29" s="1">
        <f>K20</f>
        <v>0.55681585769641095</v>
      </c>
      <c r="H29" s="1">
        <f>E20</f>
        <v>0.30465744502621911</v>
      </c>
      <c r="I29" s="1">
        <f>S20</f>
        <v>0.43403376356571838</v>
      </c>
    </row>
    <row r="30" spans="1:20">
      <c r="A30" t="s">
        <v>33</v>
      </c>
      <c r="B30" s="2">
        <f>O21</f>
        <v>8.454906382878756E-2</v>
      </c>
      <c r="C30" s="1">
        <f>I21</f>
        <v>9.4714087502664052E-2</v>
      </c>
      <c r="D30" s="1">
        <f>G21</f>
        <v>7.2604741880290716E-2</v>
      </c>
      <c r="E30" s="1">
        <f>Q21</f>
        <v>9.9847338486112699E-2</v>
      </c>
      <c r="F30" s="1">
        <f>M21</f>
        <v>8.1584449667623182E-2</v>
      </c>
      <c r="G30" s="1">
        <f>K21</f>
        <v>7.9100542261579032E-2</v>
      </c>
      <c r="H30" s="1">
        <f>E21</f>
        <v>6.7557573129989029E-2</v>
      </c>
      <c r="I30" s="1">
        <f>S21</f>
        <v>6.6354785404850167E-2</v>
      </c>
    </row>
    <row r="31" spans="1:20">
      <c r="A31" t="s">
        <v>34</v>
      </c>
      <c r="B31" s="2">
        <f>O22</f>
        <v>2.910163344302466E-2</v>
      </c>
      <c r="C31" s="1">
        <f>I22</f>
        <v>3.0428901367038838E-2</v>
      </c>
      <c r="D31" s="1">
        <f>G22</f>
        <v>6.1615511625238817E-2</v>
      </c>
      <c r="E31" s="1">
        <f>Q22</f>
        <v>3.666686610569906E-2</v>
      </c>
      <c r="F31" s="1">
        <f>M22</f>
        <v>0.2323609568991622</v>
      </c>
      <c r="G31" s="1">
        <f>K22</f>
        <v>0.11391086126173933</v>
      </c>
      <c r="H31" s="1">
        <f>E22</f>
        <v>0.31601218653321378</v>
      </c>
      <c r="I31" s="1">
        <f>S22</f>
        <v>0.20548881246929571</v>
      </c>
    </row>
    <row r="32" spans="1:20">
      <c r="A32" s="10" t="s">
        <v>36</v>
      </c>
      <c r="B32" s="11">
        <f>O23</f>
        <v>3.7544432216361175E-2</v>
      </c>
      <c r="C32" s="11">
        <f>I23</f>
        <v>2.1136255888096801E-2</v>
      </c>
      <c r="D32" s="11">
        <f>G23</f>
        <v>6.7618933600706338E-2</v>
      </c>
      <c r="E32" s="11">
        <f>Q23</f>
        <v>2.3368815350278398E-2</v>
      </c>
      <c r="F32" s="11">
        <f>M23</f>
        <v>9.9789470648459236E-2</v>
      </c>
      <c r="G32" s="11">
        <f>K23</f>
        <v>0.10916261766965712</v>
      </c>
      <c r="H32" s="11">
        <f>E23</f>
        <v>0.15406194886442776</v>
      </c>
      <c r="I32" s="11">
        <f>S23</f>
        <v>0.13885713009691394</v>
      </c>
    </row>
    <row r="33" spans="1:9">
      <c r="A33" t="s">
        <v>35</v>
      </c>
      <c r="B33" s="2">
        <f>O25</f>
        <v>0.1335071769210891</v>
      </c>
      <c r="C33" s="1">
        <f>I25</f>
        <v>0.11424973794435286</v>
      </c>
      <c r="D33" s="1">
        <f>G25</f>
        <v>0.12367997046924961</v>
      </c>
      <c r="E33" s="1">
        <f>Q25</f>
        <v>6.1645698372033569E-2</v>
      </c>
      <c r="F33" s="1">
        <f>M25</f>
        <v>7.04956091652367E-2</v>
      </c>
      <c r="G33" s="1">
        <f>K25</f>
        <v>0.12690634517906793</v>
      </c>
      <c r="H33" s="1">
        <f>E25</f>
        <v>0.11773776197024775</v>
      </c>
      <c r="I33" s="1">
        <f>S25</f>
        <v>0.13986646420436782</v>
      </c>
    </row>
    <row r="36" spans="1:9">
      <c r="B36" t="s">
        <v>73</v>
      </c>
    </row>
    <row r="37" spans="1:9">
      <c r="B37" t="s">
        <v>72</v>
      </c>
    </row>
  </sheetData>
  <mergeCells count="25">
    <mergeCell ref="A21:D21"/>
    <mergeCell ref="A22:D22"/>
    <mergeCell ref="A23:D23"/>
    <mergeCell ref="A24:D24"/>
    <mergeCell ref="A25:D25"/>
    <mergeCell ref="A12:D12"/>
    <mergeCell ref="A13:D13"/>
    <mergeCell ref="A20:D20"/>
    <mergeCell ref="A9:D9"/>
    <mergeCell ref="A10:D10"/>
    <mergeCell ref="A11:D11"/>
    <mergeCell ref="A6:D6"/>
    <mergeCell ref="A7:D7"/>
    <mergeCell ref="A8:D8"/>
    <mergeCell ref="A4:D4"/>
    <mergeCell ref="A5:D5"/>
    <mergeCell ref="A2:D2"/>
    <mergeCell ref="E2:F2"/>
    <mergeCell ref="O2:P2"/>
    <mergeCell ref="Q2:R2"/>
    <mergeCell ref="S2:T2"/>
    <mergeCell ref="G2:H2"/>
    <mergeCell ref="I2:J2"/>
    <mergeCell ref="K2:L2"/>
    <mergeCell ref="M2: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B255-D60C-46FB-8AA0-EB87B9EA8D83}">
  <dimension ref="A1:T37"/>
  <sheetViews>
    <sheetView topLeftCell="A30" zoomScale="150" zoomScaleNormal="150" workbookViewId="0">
      <pane xSplit="1" topLeftCell="J1" activePane="topRight" state="frozen"/>
      <selection pane="topRight" activeCell="P13" sqref="P13"/>
    </sheetView>
  </sheetViews>
  <sheetFormatPr defaultRowHeight="13.8"/>
  <sheetData>
    <row r="1" spans="1:20">
      <c r="A1">
        <v>2019</v>
      </c>
    </row>
    <row r="2" spans="1:20" ht="12" customHeight="1">
      <c r="A2" s="32" t="s">
        <v>1</v>
      </c>
      <c r="B2" s="32"/>
      <c r="C2" s="32"/>
      <c r="D2" s="32"/>
      <c r="E2" s="33" t="s">
        <v>2</v>
      </c>
      <c r="F2" s="33"/>
      <c r="G2" s="33" t="s">
        <v>3</v>
      </c>
      <c r="H2" s="33"/>
      <c r="I2" s="33" t="s">
        <v>4</v>
      </c>
      <c r="J2" s="33"/>
      <c r="K2" s="33" t="s">
        <v>5</v>
      </c>
      <c r="L2" s="33"/>
      <c r="M2" s="33" t="s">
        <v>6</v>
      </c>
      <c r="N2" s="33"/>
      <c r="O2" s="33" t="s">
        <v>7</v>
      </c>
      <c r="P2" s="33"/>
      <c r="Q2" s="33" t="s">
        <v>8</v>
      </c>
      <c r="R2" s="33"/>
      <c r="S2" s="33" t="s">
        <v>9</v>
      </c>
      <c r="T2" s="33"/>
    </row>
    <row r="3" spans="1:20" ht="12" customHeight="1">
      <c r="A3" s="4"/>
      <c r="B3" s="5"/>
      <c r="C3" s="5"/>
      <c r="D3" s="6"/>
      <c r="E3" s="31" t="s">
        <v>11</v>
      </c>
      <c r="F3" s="31" t="s">
        <v>12</v>
      </c>
      <c r="G3" s="31" t="s">
        <v>11</v>
      </c>
      <c r="H3" s="31" t="s">
        <v>12</v>
      </c>
      <c r="I3" s="31" t="s">
        <v>11</v>
      </c>
      <c r="J3" s="31" t="s">
        <v>12</v>
      </c>
      <c r="K3" s="31" t="s">
        <v>11</v>
      </c>
      <c r="L3" s="31" t="s">
        <v>12</v>
      </c>
      <c r="M3" s="31" t="s">
        <v>11</v>
      </c>
      <c r="N3" s="31" t="s">
        <v>12</v>
      </c>
      <c r="O3" s="31" t="s">
        <v>11</v>
      </c>
      <c r="P3" s="31" t="s">
        <v>12</v>
      </c>
      <c r="Q3" s="31" t="s">
        <v>11</v>
      </c>
      <c r="R3" s="31" t="s">
        <v>12</v>
      </c>
      <c r="S3" s="31" t="s">
        <v>11</v>
      </c>
      <c r="T3" s="31" t="s">
        <v>12</v>
      </c>
    </row>
    <row r="4" spans="1:20" ht="12" customHeight="1">
      <c r="A4" s="34" t="s">
        <v>10</v>
      </c>
      <c r="B4" s="34"/>
      <c r="C4" s="34"/>
      <c r="D4" s="34"/>
      <c r="E4" s="15">
        <v>512455</v>
      </c>
      <c r="F4" s="16">
        <v>2863</v>
      </c>
      <c r="G4" s="16">
        <v>394894</v>
      </c>
      <c r="H4" s="16">
        <v>2597</v>
      </c>
      <c r="I4" s="16">
        <v>449912</v>
      </c>
      <c r="J4" s="16">
        <v>2968</v>
      </c>
      <c r="K4" s="16">
        <v>355887</v>
      </c>
      <c r="L4" s="16">
        <v>2009</v>
      </c>
      <c r="M4" s="16">
        <v>684950</v>
      </c>
      <c r="N4" s="16">
        <v>3785</v>
      </c>
      <c r="O4" s="16" t="s">
        <v>39</v>
      </c>
      <c r="P4" s="16">
        <v>2757</v>
      </c>
      <c r="Q4" s="16" t="s">
        <v>40</v>
      </c>
      <c r="R4" s="16">
        <v>6259</v>
      </c>
      <c r="S4" s="16" t="s">
        <v>41</v>
      </c>
      <c r="T4" s="16">
        <v>2690</v>
      </c>
    </row>
    <row r="5" spans="1:20" ht="12" customHeight="1">
      <c r="A5" s="34" t="s">
        <v>13</v>
      </c>
      <c r="B5" s="34"/>
      <c r="C5" s="34"/>
      <c r="D5" s="34"/>
      <c r="E5" s="15">
        <v>164457</v>
      </c>
      <c r="F5" s="16">
        <v>2613</v>
      </c>
      <c r="G5" s="16">
        <v>272967</v>
      </c>
      <c r="H5" s="16">
        <v>2964</v>
      </c>
      <c r="I5" s="16">
        <v>343276</v>
      </c>
      <c r="J5" s="16">
        <v>3448</v>
      </c>
      <c r="K5" s="16">
        <v>204005</v>
      </c>
      <c r="L5" s="16">
        <v>2512</v>
      </c>
      <c r="M5" s="16">
        <v>344405</v>
      </c>
      <c r="N5" s="16">
        <v>4299</v>
      </c>
      <c r="O5" s="16" t="s">
        <v>42</v>
      </c>
      <c r="P5" s="16">
        <v>3336</v>
      </c>
      <c r="Q5" s="16" t="s">
        <v>43</v>
      </c>
      <c r="R5" s="16">
        <v>5696</v>
      </c>
      <c r="S5" s="16" t="s">
        <v>44</v>
      </c>
      <c r="T5" s="16">
        <v>3319</v>
      </c>
    </row>
    <row r="6" spans="1:20" ht="12" customHeight="1">
      <c r="A6" s="34" t="s">
        <v>14</v>
      </c>
      <c r="B6" s="34"/>
      <c r="C6" s="34"/>
      <c r="D6" s="34"/>
      <c r="E6" s="15">
        <v>35546</v>
      </c>
      <c r="F6" s="16">
        <v>1638</v>
      </c>
      <c r="G6" s="16">
        <v>30309</v>
      </c>
      <c r="H6" s="16">
        <v>1615</v>
      </c>
      <c r="I6" s="16">
        <v>42056</v>
      </c>
      <c r="J6" s="16">
        <v>1985</v>
      </c>
      <c r="K6" s="16">
        <v>29501</v>
      </c>
      <c r="L6" s="16">
        <v>1323</v>
      </c>
      <c r="M6" s="16">
        <v>56191</v>
      </c>
      <c r="N6" s="16">
        <v>2541</v>
      </c>
      <c r="O6" s="16" t="s">
        <v>45</v>
      </c>
      <c r="P6" s="16">
        <v>2198</v>
      </c>
      <c r="Q6" s="16" t="s">
        <v>46</v>
      </c>
      <c r="R6" s="16">
        <v>3628</v>
      </c>
      <c r="S6" s="16" t="s">
        <v>47</v>
      </c>
      <c r="T6" s="16">
        <v>1436</v>
      </c>
    </row>
    <row r="7" spans="1:20" ht="12" customHeight="1">
      <c r="A7" s="34" t="s">
        <v>15</v>
      </c>
      <c r="B7" s="34"/>
      <c r="C7" s="34"/>
      <c r="D7" s="34"/>
      <c r="E7" s="15">
        <v>178167</v>
      </c>
      <c r="F7" s="16">
        <v>2944</v>
      </c>
      <c r="G7" s="16">
        <v>25824</v>
      </c>
      <c r="H7" s="16">
        <v>1254</v>
      </c>
      <c r="I7" s="16">
        <v>14852</v>
      </c>
      <c r="J7" s="17">
        <v>1095</v>
      </c>
      <c r="K7" s="16">
        <v>46075</v>
      </c>
      <c r="L7" s="16">
        <v>1555</v>
      </c>
      <c r="M7" s="16">
        <v>170411</v>
      </c>
      <c r="N7" s="16">
        <v>3263</v>
      </c>
      <c r="O7" s="16" t="s">
        <v>48</v>
      </c>
      <c r="P7" s="16">
        <v>1357</v>
      </c>
      <c r="Q7" s="16" t="s">
        <v>49</v>
      </c>
      <c r="R7" s="16">
        <v>1699</v>
      </c>
      <c r="S7" s="16" t="s">
        <v>50</v>
      </c>
      <c r="T7" s="16">
        <v>2385</v>
      </c>
    </row>
    <row r="8" spans="1:20" s="7" customFormat="1" ht="12" customHeight="1">
      <c r="A8" s="35" t="s">
        <v>16</v>
      </c>
      <c r="B8" s="35"/>
      <c r="C8" s="35"/>
      <c r="D8" s="35"/>
      <c r="E8" s="15">
        <v>20268</v>
      </c>
      <c r="F8" s="16">
        <v>1057</v>
      </c>
      <c r="G8" s="16">
        <v>8795</v>
      </c>
      <c r="H8" s="17">
        <v>734</v>
      </c>
      <c r="I8" s="18">
        <v>639</v>
      </c>
      <c r="J8" s="17">
        <v>176</v>
      </c>
      <c r="K8" s="16">
        <v>21315</v>
      </c>
      <c r="L8" s="16">
        <v>1040</v>
      </c>
      <c r="M8" s="16">
        <v>14544</v>
      </c>
      <c r="N8" s="16">
        <v>1104</v>
      </c>
      <c r="O8" s="16" t="s">
        <v>57</v>
      </c>
      <c r="P8" s="17">
        <v>599</v>
      </c>
      <c r="Q8" s="16" t="s">
        <v>58</v>
      </c>
      <c r="R8" s="17">
        <v>536</v>
      </c>
      <c r="S8" s="16" t="s">
        <v>59</v>
      </c>
      <c r="T8" s="17">
        <v>1038</v>
      </c>
    </row>
    <row r="9" spans="1:20" s="7" customFormat="1" ht="12" customHeight="1">
      <c r="A9" s="35" t="s">
        <v>17</v>
      </c>
      <c r="B9" s="35"/>
      <c r="C9" s="35"/>
      <c r="D9" s="35"/>
      <c r="E9" s="15">
        <v>60294</v>
      </c>
      <c r="F9" s="16">
        <v>2084</v>
      </c>
      <c r="G9" s="16">
        <v>18489</v>
      </c>
      <c r="H9" s="16">
        <v>1038</v>
      </c>
      <c r="I9" s="16">
        <v>9300</v>
      </c>
      <c r="J9" s="17">
        <v>767</v>
      </c>
      <c r="K9" s="16">
        <v>20631</v>
      </c>
      <c r="L9" s="16">
        <v>1013</v>
      </c>
      <c r="M9" s="16">
        <v>58438</v>
      </c>
      <c r="N9" s="16">
        <v>1757</v>
      </c>
      <c r="O9" s="16" t="s">
        <v>60</v>
      </c>
      <c r="P9" s="17">
        <v>926</v>
      </c>
      <c r="Q9" s="16" t="s">
        <v>61</v>
      </c>
      <c r="R9" s="16">
        <v>1321</v>
      </c>
      <c r="S9" s="16" t="s">
        <v>62</v>
      </c>
      <c r="T9" s="16">
        <v>1699</v>
      </c>
    </row>
    <row r="10" spans="1:20" s="8" customFormat="1" ht="12" customHeight="1">
      <c r="A10" s="36" t="s">
        <v>18</v>
      </c>
      <c r="B10" s="36"/>
      <c r="C10" s="36"/>
      <c r="D10" s="36"/>
      <c r="E10" s="15">
        <v>7521</v>
      </c>
      <c r="F10" s="16">
        <v>798</v>
      </c>
      <c r="G10" s="16">
        <v>990</v>
      </c>
      <c r="H10" s="16">
        <v>244</v>
      </c>
      <c r="I10" s="16">
        <v>1099</v>
      </c>
      <c r="J10" s="16">
        <v>345</v>
      </c>
      <c r="K10" s="16">
        <v>755</v>
      </c>
      <c r="L10" s="16">
        <v>330</v>
      </c>
      <c r="M10" s="16">
        <v>3214</v>
      </c>
      <c r="N10" s="16">
        <v>453</v>
      </c>
      <c r="O10" s="16" t="s">
        <v>51</v>
      </c>
      <c r="P10" s="16">
        <v>364</v>
      </c>
      <c r="Q10" s="16" t="s">
        <v>52</v>
      </c>
      <c r="R10" s="16">
        <v>384</v>
      </c>
      <c r="S10" s="16" t="s">
        <v>53</v>
      </c>
      <c r="T10" s="16">
        <v>383</v>
      </c>
    </row>
    <row r="11" spans="1:20" s="8" customFormat="1" ht="12" customHeight="1">
      <c r="A11" s="36" t="s">
        <v>19</v>
      </c>
      <c r="B11" s="36"/>
      <c r="C11" s="36"/>
      <c r="D11" s="36"/>
      <c r="E11" s="15">
        <v>4526</v>
      </c>
      <c r="F11" s="17">
        <v>586</v>
      </c>
      <c r="G11" s="18">
        <v>667</v>
      </c>
      <c r="H11" s="17">
        <v>199</v>
      </c>
      <c r="I11" s="18">
        <v>279</v>
      </c>
      <c r="J11" s="17">
        <v>91</v>
      </c>
      <c r="K11" s="16">
        <v>1014</v>
      </c>
      <c r="L11" s="17">
        <v>195</v>
      </c>
      <c r="M11" s="18">
        <v>649</v>
      </c>
      <c r="N11" s="17">
        <v>184</v>
      </c>
      <c r="O11" s="16" t="s">
        <v>54</v>
      </c>
      <c r="P11" s="17">
        <v>334</v>
      </c>
      <c r="Q11" s="16" t="s">
        <v>55</v>
      </c>
      <c r="R11" s="17">
        <v>230</v>
      </c>
      <c r="S11" s="16" t="s">
        <v>56</v>
      </c>
      <c r="T11" s="17">
        <v>296</v>
      </c>
    </row>
    <row r="12" spans="1:20" s="8" customFormat="1" ht="12" customHeight="1">
      <c r="A12" s="36" t="s">
        <v>20</v>
      </c>
      <c r="B12" s="36"/>
      <c r="C12" s="36"/>
      <c r="D12" s="36"/>
      <c r="E12" s="15">
        <v>7866</v>
      </c>
      <c r="F12" s="17">
        <v>641</v>
      </c>
      <c r="G12" s="16">
        <v>3120</v>
      </c>
      <c r="H12" s="17">
        <v>405</v>
      </c>
      <c r="I12" s="16">
        <v>3651</v>
      </c>
      <c r="J12" s="17">
        <v>489</v>
      </c>
      <c r="K12" s="16">
        <v>2445</v>
      </c>
      <c r="L12" s="17">
        <v>440</v>
      </c>
      <c r="M12" s="16">
        <v>8444</v>
      </c>
      <c r="N12" s="17">
        <v>844</v>
      </c>
      <c r="O12" s="16" t="s">
        <v>63</v>
      </c>
      <c r="P12" s="17">
        <v>545</v>
      </c>
      <c r="Q12" s="16" t="s">
        <v>64</v>
      </c>
      <c r="R12" s="16">
        <v>1310</v>
      </c>
      <c r="S12" s="16" t="s">
        <v>65</v>
      </c>
      <c r="T12" s="17">
        <v>447</v>
      </c>
    </row>
    <row r="13" spans="1:20" ht="12" customHeight="1">
      <c r="A13" s="34" t="s">
        <v>21</v>
      </c>
      <c r="B13" s="34"/>
      <c r="C13" s="34"/>
      <c r="D13" s="34"/>
      <c r="E13" s="15">
        <v>33810</v>
      </c>
      <c r="F13" s="16">
        <v>1209</v>
      </c>
      <c r="G13" s="16">
        <v>33733</v>
      </c>
      <c r="H13" s="16">
        <v>1343</v>
      </c>
      <c r="I13" s="16">
        <v>34760</v>
      </c>
      <c r="J13" s="16">
        <v>1515</v>
      </c>
      <c r="K13" s="16">
        <v>30146</v>
      </c>
      <c r="L13" s="16">
        <v>1231</v>
      </c>
      <c r="M13" s="16">
        <v>28654</v>
      </c>
      <c r="N13" s="16">
        <v>1380</v>
      </c>
      <c r="O13" s="16" t="s">
        <v>66</v>
      </c>
      <c r="P13" s="16">
        <v>1828</v>
      </c>
      <c r="Q13" s="16" t="s">
        <v>67</v>
      </c>
      <c r="R13" s="16">
        <v>1438</v>
      </c>
      <c r="S13" s="16" t="s">
        <v>68</v>
      </c>
      <c r="T13" s="16">
        <v>1374</v>
      </c>
    </row>
    <row r="14" spans="1:20">
      <c r="A14" t="s">
        <v>22</v>
      </c>
      <c r="E14">
        <f>SUM(E8:E9)</f>
        <v>80562</v>
      </c>
      <c r="F14" s="20">
        <f>SQRT(SUMSQ(F8:F9))</f>
        <v>2336.7295521732935</v>
      </c>
      <c r="G14">
        <f>SUM(G8:G9)</f>
        <v>27284</v>
      </c>
      <c r="H14" s="20">
        <f>SQRT(SUMSQ(H8:H9))</f>
        <v>1271.2985487288186</v>
      </c>
      <c r="I14">
        <f>SUM(I8:I9)</f>
        <v>9939</v>
      </c>
      <c r="J14" s="20">
        <f>SQRT(SUMSQ(J8:J9))</f>
        <v>786.93392352852595</v>
      </c>
      <c r="K14">
        <f>SUM(K8:K9)</f>
        <v>41946</v>
      </c>
      <c r="L14" s="20">
        <f>SQRT(SUMSQ(L8:L9))</f>
        <v>1451.815759660984</v>
      </c>
      <c r="M14">
        <f>SUM(M8:M9)</f>
        <v>72982</v>
      </c>
      <c r="N14" s="20">
        <f>SQRT(SUMSQ(N8:N9))</f>
        <v>2075.057830519429</v>
      </c>
      <c r="O14">
        <f>SUM(O8:O9)</f>
        <v>0</v>
      </c>
      <c r="P14" s="20">
        <f>SQRT(SUMSQ(P8:P9))</f>
        <v>1102.8494910911461</v>
      </c>
      <c r="Q14">
        <f>SUM(Q8:Q9)</f>
        <v>0</v>
      </c>
      <c r="R14" s="20">
        <f>SQRT(SUMSQ(R8:R9))</f>
        <v>1425.6005751962925</v>
      </c>
      <c r="S14">
        <f>SUM(S8:S9)</f>
        <v>0</v>
      </c>
      <c r="T14" s="20">
        <f>SQRT(SUMSQ(T8:T9))</f>
        <v>1990.9909592964002</v>
      </c>
    </row>
    <row r="15" spans="1:20">
      <c r="A15" t="s">
        <v>23</v>
      </c>
      <c r="E15">
        <f>SUM(E10:E12)</f>
        <v>19913</v>
      </c>
      <c r="F15" s="20">
        <f>SQRT(SUMSQ(F10:F12))</f>
        <v>1179.4409692731554</v>
      </c>
      <c r="G15">
        <f>SUM(G10:G12)</f>
        <v>4777</v>
      </c>
      <c r="H15" s="20">
        <f>SQRT(SUMSQ(H10:H12))</f>
        <v>512.99317734254521</v>
      </c>
      <c r="I15">
        <f>SUM(I10:I12)</f>
        <v>5029</v>
      </c>
      <c r="J15" s="20">
        <f>SQRT(SUMSQ(J10:J12))</f>
        <v>605.33214023377286</v>
      </c>
      <c r="K15">
        <f>SUM(K10:K12)</f>
        <v>4214</v>
      </c>
      <c r="L15" s="20">
        <f>SQRT(SUMSQ(L10:L12))</f>
        <v>583.54519962038933</v>
      </c>
      <c r="M15">
        <f>SUM(M10:M12)</f>
        <v>12307</v>
      </c>
      <c r="N15" s="20">
        <f>SQRT(SUMSQ(N10:N12))</f>
        <v>975.39786753919043</v>
      </c>
      <c r="O15">
        <f>SUM(O10:O12)</f>
        <v>0</v>
      </c>
      <c r="P15" s="20">
        <f>SQRT(SUMSQ(P10:P12))</f>
        <v>735.57936349519753</v>
      </c>
      <c r="Q15">
        <f>SUM(Q10:Q12)</f>
        <v>0</v>
      </c>
      <c r="R15" s="20">
        <f>SQRT(SUMSQ(R10:R12))</f>
        <v>1384.3612245364286</v>
      </c>
      <c r="S15">
        <f>SUM(S10:S12)</f>
        <v>0</v>
      </c>
      <c r="T15" s="20">
        <f>SQRT(SUMSQ(T10:T12))</f>
        <v>658.87328068453348</v>
      </c>
    </row>
    <row r="16" spans="1:20">
      <c r="A16" t="s">
        <v>36</v>
      </c>
      <c r="E16" s="3">
        <f>SUM(E14:E15)</f>
        <v>100475</v>
      </c>
      <c r="F16" s="20">
        <f>SQRT(SUMSQ(F14:F15))</f>
        <v>2617.5152339575793</v>
      </c>
      <c r="G16">
        <f>SUM(G14:G15)</f>
        <v>32061</v>
      </c>
      <c r="H16" s="20">
        <f>SQRT(SUMSQ(H14:H15))</f>
        <v>1370.8982456768993</v>
      </c>
      <c r="I16" s="3">
        <f>SUM(I14:I15)</f>
        <v>14968</v>
      </c>
      <c r="J16" s="20">
        <f>SQRT(SUMSQ(J14:J15))</f>
        <v>992.82022541847925</v>
      </c>
      <c r="K16" s="3">
        <f>SUM(K14:K15)</f>
        <v>46160</v>
      </c>
      <c r="L16" s="20">
        <f>SQRT(SUMSQ(L14:L15))</f>
        <v>1564.7025276390398</v>
      </c>
      <c r="M16" s="3">
        <f>SUM(M14:M15)</f>
        <v>85289</v>
      </c>
      <c r="N16" s="20">
        <f>SQRT(SUMSQ(N14:N15))</f>
        <v>2292.872870440051</v>
      </c>
      <c r="O16" s="3">
        <f>SUM(O14:O15)</f>
        <v>0</v>
      </c>
      <c r="P16" s="20">
        <f>SQRT(SUMSQ(P14:P15))</f>
        <v>1325.6522922697338</v>
      </c>
      <c r="Q16" s="3">
        <f>SUM(Q14:Q15)</f>
        <v>0</v>
      </c>
      <c r="R16" s="20">
        <f>SQRT(SUMSQ(R14:R15))</f>
        <v>1987.1570144304148</v>
      </c>
      <c r="S16" s="3">
        <f>SUM(S14:S15)</f>
        <v>0</v>
      </c>
      <c r="T16" s="20">
        <f>SQRT(SUMSQ(T14:T15))</f>
        <v>2097.1788192712611</v>
      </c>
    </row>
    <row r="17" spans="1:20">
      <c r="E17" s="3"/>
    </row>
    <row r="19" spans="1:20">
      <c r="A19" s="9" t="s">
        <v>24</v>
      </c>
      <c r="B19" s="9"/>
      <c r="C19" s="9"/>
      <c r="D19" s="9"/>
      <c r="E19" s="10" t="s">
        <v>25</v>
      </c>
      <c r="F19" s="10"/>
      <c r="G19" s="10" t="s">
        <v>26</v>
      </c>
      <c r="H19" s="10"/>
      <c r="I19" s="10" t="s">
        <v>27</v>
      </c>
      <c r="J19" s="10"/>
      <c r="K19" s="10" t="s">
        <v>28</v>
      </c>
      <c r="L19" s="10"/>
      <c r="M19" s="10" t="s">
        <v>29</v>
      </c>
      <c r="N19" s="10"/>
      <c r="O19" s="26" t="s">
        <v>0</v>
      </c>
      <c r="P19" s="26"/>
      <c r="Q19" s="10" t="s">
        <v>30</v>
      </c>
      <c r="R19" s="10"/>
      <c r="S19" s="10" t="s">
        <v>31</v>
      </c>
    </row>
    <row r="20" spans="1:20">
      <c r="A20" s="37" t="s">
        <v>32</v>
      </c>
      <c r="B20" s="37"/>
      <c r="C20" s="37"/>
      <c r="D20" s="37"/>
      <c r="E20" s="1">
        <f>E5/E4</f>
        <v>0.32091988564849594</v>
      </c>
      <c r="F20" s="19">
        <f>SQRT(((F5)^2)+(((E20)^2)*((F4)^2)))/E4</f>
        <v>5.4050182904027445E-3</v>
      </c>
      <c r="G20" s="1">
        <f>G5/G4</f>
        <v>0.69124119383935945</v>
      </c>
      <c r="H20" s="19">
        <f>SQRT(((H5)^2)+(((G20)^2)*((H4)^2)))/G4</f>
        <v>8.7751082695822647E-3</v>
      </c>
      <c r="I20" s="1">
        <f>I5/I4</f>
        <v>0.76298476146446415</v>
      </c>
      <c r="J20" s="19">
        <f>SQRT(((J5)^2)+(((I20)^2)*((J4)^2)))/I4</f>
        <v>9.1687869003684742E-3</v>
      </c>
      <c r="K20" s="1">
        <f>K5/K4</f>
        <v>0.57322970493443148</v>
      </c>
      <c r="L20" s="19">
        <f>SQRT(((L5)^2)+(((K20)^2)*((L4)^2)))/K4</f>
        <v>7.7648189186170788E-3</v>
      </c>
      <c r="M20" s="1">
        <f>M5/M4</f>
        <v>0.50281772392145407</v>
      </c>
      <c r="N20" s="19">
        <f>SQRT(((N5)^2)+(((M20)^2)*((N4)^2)))/M4</f>
        <v>6.8639015889900594E-3</v>
      </c>
      <c r="O20" s="2">
        <f>O5/O4</f>
        <v>0.73742797637790924</v>
      </c>
      <c r="P20" s="19">
        <f>SQRT(((P5)^2)+(((O20)^2)*((P4)^2)))/O4</f>
        <v>7.193993452491834E-3</v>
      </c>
      <c r="Q20" s="1">
        <f>Q5/Q4</f>
        <v>0.77685738753950573</v>
      </c>
      <c r="R20" s="19">
        <f>SQRT(((R5)^2)+(((Q20)^2)*((R4)^2)))/Q4</f>
        <v>6.7298967483308617E-3</v>
      </c>
      <c r="S20" s="1">
        <f>S5/S4</f>
        <v>0.4648462696194367</v>
      </c>
      <c r="T20" s="19">
        <f>SQRT(((T5)^2)+(((S20)^2)*((T4)^2)))/S4</f>
        <v>8.1997356787447111E-3</v>
      </c>
    </row>
    <row r="21" spans="1:20">
      <c r="A21" s="37" t="s">
        <v>33</v>
      </c>
      <c r="B21" s="37"/>
      <c r="C21" s="37"/>
      <c r="D21" s="37"/>
      <c r="E21" s="1">
        <f>E6/E4</f>
        <v>6.9364139290279153E-2</v>
      </c>
      <c r="F21" s="19">
        <f>SQRT(((F6)^2)+(((E21)^2)*((F4)^2)))/E4</f>
        <v>3.2197841476151574E-3</v>
      </c>
      <c r="G21" s="1">
        <f>G6/G4</f>
        <v>7.6752242373902865E-2</v>
      </c>
      <c r="H21" s="19">
        <f>SQRT(((H6)^2)+(((G21)^2)*((H4)^2)))/G4</f>
        <v>4.1207362782608682E-3</v>
      </c>
      <c r="I21" s="1">
        <f>I6/I4</f>
        <v>9.3476057540141183E-2</v>
      </c>
      <c r="J21" s="19">
        <f>SQRT(((J6)^2)+(((I21)^2)*((J4)^2)))/I4</f>
        <v>4.4548588461027546E-3</v>
      </c>
      <c r="K21" s="1">
        <f>K6/K4</f>
        <v>8.2894289479525804E-2</v>
      </c>
      <c r="L21" s="19">
        <f>SQRT(((L6)^2)+(((K21)^2)*((L4)^2)))/K4</f>
        <v>3.7468078510883487E-3</v>
      </c>
      <c r="M21" s="1">
        <f>M6/M4</f>
        <v>8.2036645010584719E-2</v>
      </c>
      <c r="N21" s="19">
        <f>SQRT(((N6)^2)+(((M21)^2)*((N4)^2)))/M4</f>
        <v>3.7373555562786923E-3</v>
      </c>
      <c r="O21" s="1">
        <f>O6/O4</f>
        <v>9.1068794643597004E-2</v>
      </c>
      <c r="P21" s="19">
        <f>SQRT(((P6)^2)+(((O21)^2)*((P4)^2)))/O4</f>
        <v>4.0738231170389539E-3</v>
      </c>
      <c r="Q21" s="1">
        <f>Q6/Q4</f>
        <v>0.10358523849020455</v>
      </c>
      <c r="R21" s="19">
        <f>SQRT(((R6)^2)+(((Q21)^2)*((R4)^2)))/Q4</f>
        <v>3.311855072244138E-3</v>
      </c>
      <c r="S21" s="1">
        <f>S6/S4</f>
        <v>7.1983594694631517E-2</v>
      </c>
      <c r="T21" s="19">
        <f>SQRT(((T6)^2)+(((S21)^2)*((T4)^2)))/S4</f>
        <v>3.3499478608971151E-3</v>
      </c>
    </row>
    <row r="22" spans="1:20">
      <c r="A22" s="37" t="s">
        <v>34</v>
      </c>
      <c r="B22" s="37"/>
      <c r="C22" s="37"/>
      <c r="D22" s="37"/>
      <c r="E22" s="1">
        <f>E7/E4</f>
        <v>0.3476734542545199</v>
      </c>
      <c r="F22" s="19">
        <f>SQRT(((F7)^2)+(((E22)^2)*((F4)^2)))/E4</f>
        <v>6.0643801081499788E-3</v>
      </c>
      <c r="G22" s="1">
        <f>G7/G4</f>
        <v>6.5394764164560623E-2</v>
      </c>
      <c r="H22" s="19">
        <f>SQRT(((H7)^2)+(((G22)^2)*((H4)^2)))/G4</f>
        <v>3.2045254282683463E-3</v>
      </c>
      <c r="I22" s="1">
        <f>I7/I4</f>
        <v>3.3010899909315598E-2</v>
      </c>
      <c r="J22" s="19">
        <f>SQRT(((J7)^2)+(((I22)^2)*((J4)^2)))/I4</f>
        <v>2.4435323656561815E-3</v>
      </c>
      <c r="K22" s="1">
        <f>K7/K4</f>
        <v>0.12946525161076408</v>
      </c>
      <c r="L22" s="19">
        <f>SQRT(((L7)^2)+(((K22)^2)*((L4)^2)))/K4</f>
        <v>4.4300642788202543E-3</v>
      </c>
      <c r="M22" s="1">
        <f>M7/M4</f>
        <v>0.24879334257975036</v>
      </c>
      <c r="N22" s="19">
        <f>SQRT(((N7)^2)+(((M22)^2)*((N4)^2)))/M4</f>
        <v>4.9582667670806796E-3</v>
      </c>
      <c r="O22" s="1">
        <f>O7/O4</f>
        <v>3.4893591946244459E-2</v>
      </c>
      <c r="P22" s="19">
        <f>SQRT(((P7)^2)+(((O22)^2)*((P4)^2)))/O4</f>
        <v>2.5051159678569348E-3</v>
      </c>
      <c r="Q22" s="1">
        <f>Q7/Q4</f>
        <v>3.7414192681070407E-2</v>
      </c>
      <c r="R22" s="19">
        <f>SQRT(((R7)^2)+(((Q22)^2)*((R4)^2)))/Q4</f>
        <v>1.5411955362623301E-3</v>
      </c>
      <c r="S22" s="1">
        <f>S7/S4</f>
        <v>0.22570241571358224</v>
      </c>
      <c r="T22" s="19">
        <f>SQRT(((T7)^2)+(((S22)^2)*((T4)^2)))/S4</f>
        <v>5.6897591567424818E-3</v>
      </c>
    </row>
    <row r="23" spans="1:20">
      <c r="A23" s="37" t="s">
        <v>22</v>
      </c>
      <c r="B23" s="37"/>
      <c r="C23" s="37"/>
      <c r="D23" s="37"/>
      <c r="E23" s="1">
        <f>E14/E4</f>
        <v>0.15720794996633849</v>
      </c>
      <c r="F23" s="19">
        <f>SQRT(((F8)^2)+(((E23)^2)*((F4)^2)))/E4</f>
        <v>2.2418302517764601E-3</v>
      </c>
      <c r="G23" s="1">
        <f>G14/G4</f>
        <v>6.9091958854781282E-2</v>
      </c>
      <c r="H23" s="19">
        <f>SQRT(((H8)^2)+(((G23)^2)*((H4)^2)))/G4</f>
        <v>1.9134590810123914E-3</v>
      </c>
      <c r="I23" s="1">
        <f>I14/I4</f>
        <v>2.2090986681840005E-2</v>
      </c>
      <c r="J23" s="19">
        <f>SQRT(((J8)^2)+(((I23)^2)*((J4)^2)))/I4</f>
        <v>4.174508600823282E-4</v>
      </c>
      <c r="K23" s="1">
        <f>K14/K4</f>
        <v>0.11786325434758786</v>
      </c>
      <c r="L23" s="19">
        <f>SQRT(((L8)^2)+(((K23)^2)*((L4)^2)))/K4</f>
        <v>2.9970617299459735E-3</v>
      </c>
      <c r="M23" s="1">
        <f>M14/M4</f>
        <v>0.10655084312723556</v>
      </c>
      <c r="N23" s="19">
        <f>SQRT(((N8)^2)+(((M23)^2)*((N4)^2)))/M4</f>
        <v>1.7159741012702069E-3</v>
      </c>
      <c r="O23" s="1">
        <f>O14/O4</f>
        <v>0</v>
      </c>
      <c r="P23" s="19">
        <f>SQRT(((P8)^2)+(((O23)^2)*((P4)^2)))/O4</f>
        <v>1.1030271558288263E-3</v>
      </c>
      <c r="Q23" s="1">
        <f>Q14/Q4</f>
        <v>0</v>
      </c>
      <c r="R23" s="19">
        <f>SQRT(((R8)^2)+(((Q23)^2)*((R4)^2)))/Q4</f>
        <v>4.8166223795013176E-4</v>
      </c>
      <c r="S23" s="1">
        <f>S14/S4</f>
        <v>0</v>
      </c>
      <c r="T23" s="19">
        <f>SQRT(((T8)^2)+(((S23)^2)*((T4)^2)))/S4</f>
        <v>2.399761411004224E-3</v>
      </c>
    </row>
    <row r="24" spans="1:20">
      <c r="A24" s="37" t="s">
        <v>23</v>
      </c>
      <c r="B24" s="37"/>
      <c r="C24" s="37"/>
      <c r="D24" s="37"/>
      <c r="E24" s="1">
        <f>E15/E4</f>
        <v>3.8858046072338059E-2</v>
      </c>
      <c r="F24" s="19">
        <f>SQRT(((F9)^2)+(((E24)^2)*((F4)^2)))/E4</f>
        <v>4.072488986363477E-3</v>
      </c>
      <c r="G24" s="1">
        <f>G15/G4</f>
        <v>1.2096917147386387E-2</v>
      </c>
      <c r="H24" s="19">
        <f>SQRT(((H9)^2)+(((G24)^2)*((H4)^2)))/G4</f>
        <v>2.6297570958484532E-3</v>
      </c>
      <c r="I24" s="1">
        <f>I15/I4</f>
        <v>1.1177741424989776E-2</v>
      </c>
      <c r="J24" s="19">
        <f>SQRT(((J9)^2)+(((I24)^2)*((J4)^2)))/I4</f>
        <v>1.7063717926525011E-3</v>
      </c>
      <c r="K24" s="1">
        <f>K15/K4</f>
        <v>1.1840837119647528E-2</v>
      </c>
      <c r="L24" s="19">
        <f>SQRT(((L9)^2)+(((K24)^2)*((L4)^2)))/K4</f>
        <v>2.8471938303676874E-3</v>
      </c>
      <c r="M24" s="1">
        <f>M15/M4</f>
        <v>1.7967734871158478E-2</v>
      </c>
      <c r="N24" s="19">
        <f>SQRT(((N9)^2)+(((M24)^2)*((N4)^2)))/M4</f>
        <v>2.5670715987768976E-3</v>
      </c>
      <c r="O24" s="1">
        <f>O15/O4</f>
        <v>0</v>
      </c>
      <c r="P24" s="19">
        <f>SQRT(((P9)^2)+(((O24)^2)*((P4)^2)))/O4</f>
        <v>1.7051805447370505E-3</v>
      </c>
      <c r="Q24" s="1">
        <f>Q15/Q4</f>
        <v>0</v>
      </c>
      <c r="R24" s="19">
        <f>SQRT(((R9)^2)+(((Q24)^2)*((R4)^2)))/Q4</f>
        <v>1.1870817468882912E-3</v>
      </c>
      <c r="S24" s="1">
        <f>S15/S4</f>
        <v>0</v>
      </c>
      <c r="T24" s="19">
        <f>SQRT(((T9)^2)+(((S24)^2)*((T4)^2)))/S4</f>
        <v>3.9279331765859115E-3</v>
      </c>
    </row>
    <row r="25" spans="1:20">
      <c r="A25" s="37" t="s">
        <v>35</v>
      </c>
      <c r="B25" s="37"/>
      <c r="C25" s="37"/>
      <c r="D25" s="37"/>
      <c r="E25" s="19">
        <f>E13/E4</f>
        <v>6.5976524768028413E-2</v>
      </c>
      <c r="F25" s="19">
        <f>SQRT(((F10)^2)+(((E25)^2)*((F4)^2)))/E4</f>
        <v>1.6002401258975022E-3</v>
      </c>
      <c r="G25" s="19">
        <f>G13/G4</f>
        <v>8.5422923620009417E-2</v>
      </c>
      <c r="H25" s="19">
        <f>SQRT(((H10)^2)+(((G25)^2)*((H4)^2)))/G4</f>
        <v>8.3509334867308115E-4</v>
      </c>
      <c r="I25" s="19">
        <f>I13/I4</f>
        <v>7.7259552979249274E-2</v>
      </c>
      <c r="J25" s="19">
        <f>SQRT(((J10)^2)+(((I25)^2)*((J4)^2)))/I4</f>
        <v>9.2074457390589452E-4</v>
      </c>
      <c r="K25" s="19">
        <f>K13/K4</f>
        <v>8.470666250804329E-2</v>
      </c>
      <c r="L25" s="19">
        <f>SQRT(((L10)^2)+(((K25)^2)*((L4)^2)))/K4</f>
        <v>1.0432938342967231E-3</v>
      </c>
      <c r="M25" s="19">
        <f>M13/M4</f>
        <v>4.1833710489816774E-2</v>
      </c>
      <c r="N25" s="19">
        <f>SQRT(((N10)^2)+(((M25)^2)*((N4)^2)))/M4</f>
        <v>7.0059969148745268E-4</v>
      </c>
      <c r="O25" s="19">
        <f>O13/O4</f>
        <v>8.71557183395298E-2</v>
      </c>
      <c r="P25" s="19">
        <f>SQRT(((P10)^2)+(((O25)^2)*((P4)^2)))/O4</f>
        <v>8.0316355586814846E-4</v>
      </c>
      <c r="Q25" s="19">
        <f>Q13/Q4</f>
        <v>3.9600543846989564E-2</v>
      </c>
      <c r="R25" s="19">
        <f>SQRT(((R10)^2)+(((Q25)^2)*((R4)^2)))/Q4</f>
        <v>4.1071175778290372E-4</v>
      </c>
      <c r="S25" s="19">
        <f>S13/S4</f>
        <v>7.4015762594701565E-2</v>
      </c>
      <c r="T25" s="19">
        <f>SQRT(((T10)^2)+(((S25)^2)*((T4)^2)))/S4</f>
        <v>9.9795968411531505E-4</v>
      </c>
    </row>
    <row r="26" spans="1:20">
      <c r="G26" s="12"/>
    </row>
    <row r="27" spans="1:20">
      <c r="A27" t="s">
        <v>24</v>
      </c>
    </row>
    <row r="28" spans="1:20">
      <c r="B28" s="10" t="s">
        <v>0</v>
      </c>
      <c r="C28" s="10" t="s">
        <v>27</v>
      </c>
      <c r="D28" s="10" t="s">
        <v>26</v>
      </c>
      <c r="E28" s="10" t="s">
        <v>30</v>
      </c>
      <c r="F28" s="10" t="s">
        <v>29</v>
      </c>
      <c r="G28" s="10" t="s">
        <v>28</v>
      </c>
      <c r="H28" s="10" t="s">
        <v>25</v>
      </c>
      <c r="I28" s="10" t="s">
        <v>31</v>
      </c>
    </row>
    <row r="29" spans="1:20">
      <c r="A29" t="s">
        <v>32</v>
      </c>
      <c r="B29" s="1">
        <f>O20</f>
        <v>0.73742797637790924</v>
      </c>
      <c r="C29" s="1">
        <f>I20</f>
        <v>0.76298476146446415</v>
      </c>
      <c r="D29" s="1">
        <f>G20</f>
        <v>0.69124119383935945</v>
      </c>
      <c r="E29" s="1">
        <f>Q20</f>
        <v>0.77685738753950573</v>
      </c>
      <c r="F29" s="1">
        <f>M20</f>
        <v>0.50281772392145407</v>
      </c>
      <c r="G29" s="1">
        <f>K20</f>
        <v>0.57322970493443148</v>
      </c>
      <c r="H29" s="1">
        <f>E20</f>
        <v>0.32091988564849594</v>
      </c>
      <c r="I29" s="1">
        <f>S20</f>
        <v>0.4648462696194367</v>
      </c>
    </row>
    <row r="30" spans="1:20">
      <c r="A30" t="s">
        <v>33</v>
      </c>
      <c r="B30" s="2">
        <f>O21</f>
        <v>9.1068794643597004E-2</v>
      </c>
      <c r="C30" s="1">
        <f>I21</f>
        <v>9.3476057540141183E-2</v>
      </c>
      <c r="D30" s="1">
        <f>G21</f>
        <v>7.6752242373902865E-2</v>
      </c>
      <c r="E30" s="1">
        <f>Q21</f>
        <v>0.10358523849020455</v>
      </c>
      <c r="F30" s="1">
        <f>M21</f>
        <v>8.2036645010584719E-2</v>
      </c>
      <c r="G30" s="1">
        <f>K21</f>
        <v>8.2894289479525804E-2</v>
      </c>
      <c r="H30" s="1">
        <f>E21</f>
        <v>6.9364139290279153E-2</v>
      </c>
      <c r="I30" s="1">
        <f>S21</f>
        <v>7.1983594694631517E-2</v>
      </c>
    </row>
    <row r="31" spans="1:20">
      <c r="A31" t="s">
        <v>34</v>
      </c>
      <c r="B31" s="2">
        <f>O22</f>
        <v>3.4893591946244459E-2</v>
      </c>
      <c r="C31" s="1">
        <f>I22</f>
        <v>3.3010899909315598E-2</v>
      </c>
      <c r="D31" s="1">
        <f>G22</f>
        <v>6.5394764164560623E-2</v>
      </c>
      <c r="E31" s="1">
        <f>Q22</f>
        <v>3.7414192681070407E-2</v>
      </c>
      <c r="F31" s="1">
        <f>M22</f>
        <v>0.24879334257975036</v>
      </c>
      <c r="G31" s="1">
        <f>K22</f>
        <v>0.12946525161076408</v>
      </c>
      <c r="H31" s="1">
        <f>E22</f>
        <v>0.3476734542545199</v>
      </c>
      <c r="I31" s="1">
        <f>S22</f>
        <v>0.22570241571358224</v>
      </c>
    </row>
    <row r="32" spans="1:20">
      <c r="A32" s="10" t="s">
        <v>36</v>
      </c>
      <c r="B32" s="11">
        <f>O23</f>
        <v>0</v>
      </c>
      <c r="C32" s="11">
        <f>I23</f>
        <v>2.2090986681840005E-2</v>
      </c>
      <c r="D32" s="11">
        <f>G23</f>
        <v>6.9091958854781282E-2</v>
      </c>
      <c r="E32" s="11">
        <f>Q23</f>
        <v>0</v>
      </c>
      <c r="F32" s="11">
        <f>M23</f>
        <v>0.10655084312723556</v>
      </c>
      <c r="G32" s="11">
        <f>K23</f>
        <v>0.11786325434758786</v>
      </c>
      <c r="H32" s="11">
        <f>E23</f>
        <v>0.15720794996633849</v>
      </c>
      <c r="I32" s="11">
        <f>S23</f>
        <v>0</v>
      </c>
    </row>
    <row r="33" spans="1:9">
      <c r="A33" t="s">
        <v>35</v>
      </c>
      <c r="B33" s="2">
        <f>O25</f>
        <v>8.71557183395298E-2</v>
      </c>
      <c r="C33" s="1">
        <f>I25</f>
        <v>7.7259552979249274E-2</v>
      </c>
      <c r="D33" s="1">
        <f>G25</f>
        <v>8.5422923620009417E-2</v>
      </c>
      <c r="E33" s="1">
        <f>Q25</f>
        <v>3.9600543846989564E-2</v>
      </c>
      <c r="F33" s="1">
        <f>M25</f>
        <v>4.1833710489816774E-2</v>
      </c>
      <c r="G33" s="1">
        <f>K25</f>
        <v>8.470666250804329E-2</v>
      </c>
      <c r="H33" s="1">
        <f>E25</f>
        <v>6.5976524768028413E-2</v>
      </c>
      <c r="I33" s="1">
        <f>S25</f>
        <v>7.4015762594701565E-2</v>
      </c>
    </row>
    <row r="36" spans="1:9">
      <c r="B36" t="s">
        <v>71</v>
      </c>
    </row>
    <row r="37" spans="1:9">
      <c r="B37" t="s">
        <v>72</v>
      </c>
    </row>
  </sheetData>
  <mergeCells count="25">
    <mergeCell ref="A12:D12"/>
    <mergeCell ref="O2:P2"/>
    <mergeCell ref="Q2:R2"/>
    <mergeCell ref="S2:T2"/>
    <mergeCell ref="A4:D4"/>
    <mergeCell ref="A5:D5"/>
    <mergeCell ref="A6:D6"/>
    <mergeCell ref="A2:D2"/>
    <mergeCell ref="E2:F2"/>
    <mergeCell ref="G2:H2"/>
    <mergeCell ref="I2:J2"/>
    <mergeCell ref="K2:L2"/>
    <mergeCell ref="M2:N2"/>
    <mergeCell ref="A7:D7"/>
    <mergeCell ref="A8:D8"/>
    <mergeCell ref="A9:D9"/>
    <mergeCell ref="A10:D10"/>
    <mergeCell ref="A11:D11"/>
    <mergeCell ref="A25:D25"/>
    <mergeCell ref="A13:D13"/>
    <mergeCell ref="A20:D20"/>
    <mergeCell ref="A21:D21"/>
    <mergeCell ref="A22:D22"/>
    <mergeCell ref="A23:D23"/>
    <mergeCell ref="A24:D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CB10-FD58-445E-B4D8-855E7B0B26C7}">
  <dimension ref="A1:T36"/>
  <sheetViews>
    <sheetView zoomScale="110" zoomScaleNormal="110" workbookViewId="0">
      <pane xSplit="1" topLeftCell="B1" activePane="topRight" state="frozen"/>
      <selection pane="topRight" activeCell="N30" sqref="N30"/>
    </sheetView>
  </sheetViews>
  <sheetFormatPr defaultRowHeight="13.8"/>
  <sheetData>
    <row r="1" spans="1:20">
      <c r="A1">
        <v>2018</v>
      </c>
    </row>
    <row r="2" spans="1:20" ht="12" customHeight="1">
      <c r="A2" s="32" t="s">
        <v>1</v>
      </c>
      <c r="B2" s="32"/>
      <c r="C2" s="32"/>
      <c r="D2" s="32"/>
      <c r="E2" s="33" t="s">
        <v>2</v>
      </c>
      <c r="F2" s="33"/>
      <c r="G2" s="33" t="s">
        <v>3</v>
      </c>
      <c r="H2" s="33"/>
      <c r="I2" s="33" t="s">
        <v>4</v>
      </c>
      <c r="J2" s="33"/>
      <c r="K2" s="33" t="s">
        <v>5</v>
      </c>
      <c r="L2" s="33"/>
      <c r="M2" s="33" t="s">
        <v>6</v>
      </c>
      <c r="N2" s="33"/>
      <c r="O2" s="33" t="s">
        <v>7</v>
      </c>
      <c r="P2" s="33"/>
      <c r="Q2" s="33" t="s">
        <v>8</v>
      </c>
      <c r="R2" s="33"/>
      <c r="S2" s="33" t="s">
        <v>9</v>
      </c>
      <c r="T2" s="33"/>
    </row>
    <row r="3" spans="1:20" ht="12" customHeight="1">
      <c r="A3" s="4"/>
      <c r="B3" s="5"/>
      <c r="C3" s="5"/>
      <c r="D3" s="6"/>
      <c r="E3" s="21" t="s">
        <v>11</v>
      </c>
      <c r="F3" s="21" t="s">
        <v>12</v>
      </c>
      <c r="G3" s="21" t="s">
        <v>11</v>
      </c>
      <c r="H3" s="21" t="s">
        <v>12</v>
      </c>
      <c r="I3" s="21" t="s">
        <v>11</v>
      </c>
      <c r="J3" s="21" t="s">
        <v>12</v>
      </c>
      <c r="K3" s="21" t="s">
        <v>11</v>
      </c>
      <c r="L3" s="21" t="s">
        <v>12</v>
      </c>
      <c r="M3" s="21" t="s">
        <v>11</v>
      </c>
      <c r="N3" s="21" t="s">
        <v>12</v>
      </c>
      <c r="O3" s="21" t="s">
        <v>11</v>
      </c>
      <c r="P3" s="21" t="s">
        <v>12</v>
      </c>
      <c r="Q3" s="21" t="s">
        <v>11</v>
      </c>
      <c r="R3" s="21" t="s">
        <v>12</v>
      </c>
      <c r="S3" s="21" t="s">
        <v>11</v>
      </c>
      <c r="T3" s="21" t="s">
        <v>12</v>
      </c>
    </row>
    <row r="4" spans="1:20" ht="12" customHeight="1">
      <c r="A4" s="34" t="s">
        <v>10</v>
      </c>
      <c r="B4" s="34"/>
      <c r="C4" s="34"/>
      <c r="D4" s="34"/>
      <c r="E4" s="15">
        <v>524742</v>
      </c>
      <c r="F4" s="16">
        <v>7197</v>
      </c>
      <c r="G4" s="16">
        <v>411781</v>
      </c>
      <c r="H4" s="16">
        <v>4864</v>
      </c>
      <c r="I4" s="16">
        <v>463885</v>
      </c>
      <c r="J4" s="16">
        <v>7312</v>
      </c>
      <c r="K4" s="16">
        <v>366445</v>
      </c>
      <c r="L4" s="16">
        <v>6366</v>
      </c>
      <c r="M4" s="16">
        <v>698686</v>
      </c>
      <c r="N4" s="16">
        <v>10731</v>
      </c>
      <c r="O4" s="16">
        <v>558590</v>
      </c>
      <c r="P4" s="16">
        <v>8629</v>
      </c>
      <c r="Q4" s="16">
        <v>1127572</v>
      </c>
      <c r="R4" s="16">
        <v>14704</v>
      </c>
      <c r="S4" s="16">
        <v>443729</v>
      </c>
      <c r="T4" s="16">
        <v>7766</v>
      </c>
    </row>
    <row r="5" spans="1:20" ht="12" customHeight="1">
      <c r="A5" s="34" t="s">
        <v>13</v>
      </c>
      <c r="B5" s="34"/>
      <c r="C5" s="34"/>
      <c r="D5" s="34"/>
      <c r="E5" s="15">
        <v>158937</v>
      </c>
      <c r="F5" s="16">
        <v>7105</v>
      </c>
      <c r="G5" s="16">
        <v>282213</v>
      </c>
      <c r="H5" s="16">
        <v>6615</v>
      </c>
      <c r="I5" s="16">
        <v>348647</v>
      </c>
      <c r="J5" s="16">
        <v>7248</v>
      </c>
      <c r="K5" s="16">
        <v>214405</v>
      </c>
      <c r="L5" s="16">
        <v>6386</v>
      </c>
      <c r="M5" s="16">
        <v>345850</v>
      </c>
      <c r="N5" s="16">
        <v>10497</v>
      </c>
      <c r="O5" s="16">
        <v>421050</v>
      </c>
      <c r="P5" s="16">
        <v>9018</v>
      </c>
      <c r="Q5" s="16">
        <v>881060</v>
      </c>
      <c r="R5" s="16">
        <v>16166</v>
      </c>
      <c r="S5" s="16">
        <v>197216</v>
      </c>
      <c r="T5" s="16">
        <v>7057</v>
      </c>
    </row>
    <row r="6" spans="1:20" ht="12" customHeight="1">
      <c r="A6" s="34" t="s">
        <v>14</v>
      </c>
      <c r="B6" s="34"/>
      <c r="C6" s="34"/>
      <c r="D6" s="34"/>
      <c r="E6" s="15">
        <v>45222</v>
      </c>
      <c r="F6" s="16">
        <v>4224</v>
      </c>
      <c r="G6" s="16">
        <v>31944</v>
      </c>
      <c r="H6" s="16">
        <v>3948</v>
      </c>
      <c r="I6" s="16">
        <v>44199</v>
      </c>
      <c r="J6" s="16">
        <v>5243</v>
      </c>
      <c r="K6" s="16">
        <v>27972</v>
      </c>
      <c r="L6" s="16">
        <v>3458</v>
      </c>
      <c r="M6" s="16">
        <v>51155</v>
      </c>
      <c r="N6" s="16">
        <v>4127</v>
      </c>
      <c r="O6" s="16">
        <v>44897</v>
      </c>
      <c r="P6" s="16">
        <v>4696</v>
      </c>
      <c r="Q6" s="16">
        <v>113161</v>
      </c>
      <c r="R6" s="16">
        <v>8381</v>
      </c>
      <c r="S6" s="16">
        <v>30791</v>
      </c>
      <c r="T6" s="16">
        <v>3552</v>
      </c>
    </row>
    <row r="7" spans="1:20" ht="12" customHeight="1">
      <c r="A7" s="34" t="s">
        <v>15</v>
      </c>
      <c r="B7" s="34"/>
      <c r="C7" s="34"/>
      <c r="D7" s="34"/>
      <c r="E7" s="15">
        <v>175897</v>
      </c>
      <c r="F7" s="16">
        <v>7921</v>
      </c>
      <c r="G7" s="16">
        <v>24128</v>
      </c>
      <c r="H7" s="16">
        <v>3059</v>
      </c>
      <c r="I7" s="16">
        <v>14790</v>
      </c>
      <c r="J7" s="17">
        <v>2431</v>
      </c>
      <c r="K7" s="16">
        <v>43800</v>
      </c>
      <c r="L7" s="16">
        <v>3334</v>
      </c>
      <c r="M7" s="16">
        <v>184312</v>
      </c>
      <c r="N7" s="16">
        <v>8091</v>
      </c>
      <c r="O7" s="16">
        <v>18117</v>
      </c>
      <c r="P7" s="16">
        <v>2436</v>
      </c>
      <c r="Q7" s="16">
        <v>42560</v>
      </c>
      <c r="R7" s="16">
        <v>4556</v>
      </c>
      <c r="S7" s="16">
        <v>102326</v>
      </c>
      <c r="T7" s="16">
        <v>5845</v>
      </c>
    </row>
    <row r="8" spans="1:20" s="7" customFormat="1" ht="12" customHeight="1">
      <c r="A8" s="35" t="s">
        <v>16</v>
      </c>
      <c r="B8" s="35"/>
      <c r="C8" s="35"/>
      <c r="D8" s="35"/>
      <c r="E8" s="15">
        <v>21999</v>
      </c>
      <c r="F8" s="16">
        <v>2776</v>
      </c>
      <c r="G8" s="16">
        <v>10336</v>
      </c>
      <c r="H8" s="17">
        <v>1722</v>
      </c>
      <c r="I8" s="18">
        <v>579</v>
      </c>
      <c r="J8" s="17">
        <v>319</v>
      </c>
      <c r="K8" s="16">
        <v>19553</v>
      </c>
      <c r="L8" s="16">
        <v>2513</v>
      </c>
      <c r="M8" s="16">
        <v>12276</v>
      </c>
      <c r="N8" s="16">
        <v>2014</v>
      </c>
      <c r="O8" s="16">
        <v>7984</v>
      </c>
      <c r="P8" s="17">
        <v>1940</v>
      </c>
      <c r="Q8" s="16">
        <v>4678</v>
      </c>
      <c r="R8" s="17">
        <v>1219</v>
      </c>
      <c r="S8" s="16">
        <v>16829</v>
      </c>
      <c r="T8" s="17">
        <v>2276</v>
      </c>
    </row>
    <row r="9" spans="1:20" s="7" customFormat="1" ht="12" customHeight="1">
      <c r="A9" s="35" t="s">
        <v>17</v>
      </c>
      <c r="B9" s="35"/>
      <c r="C9" s="35"/>
      <c r="D9" s="35"/>
      <c r="E9" s="15">
        <v>66653</v>
      </c>
      <c r="F9" s="16">
        <v>5736</v>
      </c>
      <c r="G9" s="16">
        <v>21196</v>
      </c>
      <c r="H9" s="16">
        <v>3159</v>
      </c>
      <c r="I9" s="16">
        <v>10222</v>
      </c>
      <c r="J9" s="17">
        <v>1972</v>
      </c>
      <c r="K9" s="16">
        <v>20859</v>
      </c>
      <c r="L9" s="16">
        <v>2711</v>
      </c>
      <c r="M9" s="16">
        <v>59423</v>
      </c>
      <c r="N9" s="16">
        <v>4540</v>
      </c>
      <c r="O9" s="16">
        <v>14771</v>
      </c>
      <c r="P9" s="17">
        <v>2643</v>
      </c>
      <c r="Q9" s="16">
        <v>16706</v>
      </c>
      <c r="R9" s="16">
        <v>2651</v>
      </c>
      <c r="S9" s="16">
        <v>53894</v>
      </c>
      <c r="T9" s="16">
        <v>4844</v>
      </c>
    </row>
    <row r="10" spans="1:20" s="8" customFormat="1" ht="12" customHeight="1">
      <c r="A10" s="36" t="s">
        <v>18</v>
      </c>
      <c r="B10" s="36"/>
      <c r="C10" s="36"/>
      <c r="D10" s="36"/>
      <c r="E10" s="15">
        <v>10820</v>
      </c>
      <c r="F10" s="16">
        <v>2659</v>
      </c>
      <c r="G10" s="16">
        <v>1581</v>
      </c>
      <c r="H10" s="16">
        <v>625</v>
      </c>
      <c r="I10" s="16">
        <v>1850</v>
      </c>
      <c r="J10" s="16">
        <v>708</v>
      </c>
      <c r="K10" s="16">
        <v>1730</v>
      </c>
      <c r="L10" s="16">
        <v>1264</v>
      </c>
      <c r="M10" s="16">
        <v>4741</v>
      </c>
      <c r="N10" s="16">
        <v>1581</v>
      </c>
      <c r="O10" s="16">
        <v>1149</v>
      </c>
      <c r="P10" s="16">
        <v>789</v>
      </c>
      <c r="Q10" s="16">
        <v>3004</v>
      </c>
      <c r="R10" s="16">
        <v>1276</v>
      </c>
      <c r="S10" s="16">
        <v>3144</v>
      </c>
      <c r="T10" s="16">
        <v>1243</v>
      </c>
    </row>
    <row r="11" spans="1:20" s="8" customFormat="1" ht="12" customHeight="1">
      <c r="A11" s="36" t="s">
        <v>19</v>
      </c>
      <c r="B11" s="36"/>
      <c r="C11" s="36"/>
      <c r="D11" s="36"/>
      <c r="E11" s="15">
        <v>3671</v>
      </c>
      <c r="F11" s="17">
        <v>1157</v>
      </c>
      <c r="G11" s="18">
        <v>262</v>
      </c>
      <c r="H11" s="17">
        <v>231</v>
      </c>
      <c r="I11" s="18">
        <v>144</v>
      </c>
      <c r="J11" s="17">
        <v>178</v>
      </c>
      <c r="K11" s="16">
        <v>690</v>
      </c>
      <c r="L11" s="17">
        <v>395</v>
      </c>
      <c r="M11" s="18">
        <v>631</v>
      </c>
      <c r="N11" s="17">
        <v>523</v>
      </c>
      <c r="O11" s="16">
        <v>1034</v>
      </c>
      <c r="P11" s="17">
        <v>466</v>
      </c>
      <c r="Q11" s="16">
        <v>528</v>
      </c>
      <c r="R11" s="17">
        <v>398</v>
      </c>
      <c r="S11" s="16">
        <v>1924</v>
      </c>
      <c r="T11" s="17">
        <v>701</v>
      </c>
    </row>
    <row r="12" spans="1:20" s="8" customFormat="1" ht="12" customHeight="1">
      <c r="A12" s="36" t="s">
        <v>20</v>
      </c>
      <c r="B12" s="36"/>
      <c r="C12" s="36"/>
      <c r="D12" s="36"/>
      <c r="E12" s="15">
        <v>8526</v>
      </c>
      <c r="F12" s="17">
        <v>1626</v>
      </c>
      <c r="G12" s="16">
        <v>4209</v>
      </c>
      <c r="H12" s="17">
        <v>908</v>
      </c>
      <c r="I12" s="16">
        <v>4684</v>
      </c>
      <c r="J12" s="17">
        <v>1407</v>
      </c>
      <c r="K12" s="16">
        <v>2123</v>
      </c>
      <c r="L12" s="17">
        <v>636</v>
      </c>
      <c r="M12" s="16">
        <v>10570</v>
      </c>
      <c r="N12" s="17">
        <v>2425</v>
      </c>
      <c r="O12" s="16">
        <v>2615</v>
      </c>
      <c r="P12" s="17">
        <v>902</v>
      </c>
      <c r="Q12" s="16">
        <v>21724</v>
      </c>
      <c r="R12" s="16">
        <v>4042</v>
      </c>
      <c r="S12" s="16">
        <v>3309</v>
      </c>
      <c r="T12" s="17">
        <v>987</v>
      </c>
    </row>
    <row r="13" spans="1:20" ht="12" customHeight="1">
      <c r="A13" s="34" t="s">
        <v>21</v>
      </c>
      <c r="B13" s="34"/>
      <c r="C13" s="34"/>
      <c r="D13" s="34"/>
      <c r="E13" s="15">
        <v>33017</v>
      </c>
      <c r="F13" s="16">
        <v>3097</v>
      </c>
      <c r="G13" s="16">
        <v>35912</v>
      </c>
      <c r="H13" s="16">
        <v>3261</v>
      </c>
      <c r="I13" s="16">
        <v>38770</v>
      </c>
      <c r="J13" s="16">
        <v>3974</v>
      </c>
      <c r="K13" s="16">
        <v>35313</v>
      </c>
      <c r="L13" s="16">
        <v>3335</v>
      </c>
      <c r="M13" s="16">
        <v>29728</v>
      </c>
      <c r="N13" s="16">
        <v>3403</v>
      </c>
      <c r="O13" s="16">
        <v>46973</v>
      </c>
      <c r="P13" s="16">
        <v>4525</v>
      </c>
      <c r="Q13" s="16">
        <v>44151</v>
      </c>
      <c r="R13" s="16">
        <v>4106</v>
      </c>
      <c r="S13" s="16">
        <v>34296</v>
      </c>
      <c r="T13" s="16">
        <v>3598</v>
      </c>
    </row>
    <row r="14" spans="1:20">
      <c r="A14" t="s">
        <v>22</v>
      </c>
      <c r="E14">
        <f>SUM(E8:E9)</f>
        <v>88652</v>
      </c>
      <c r="F14" s="20">
        <f>SQRT(SUMSQ(F8:F9))</f>
        <v>6372.4306194732317</v>
      </c>
      <c r="G14">
        <f>SUM(G8:G9)</f>
        <v>31532</v>
      </c>
      <c r="H14" s="20">
        <f>SQRT(SUMSQ(H8:H9))</f>
        <v>3597.8556113329505</v>
      </c>
      <c r="I14">
        <f>SUM(I8:I9)</f>
        <v>10801</v>
      </c>
      <c r="J14" s="20">
        <f>SQRT(SUMSQ(J8:J9))</f>
        <v>1997.6348515181646</v>
      </c>
      <c r="K14">
        <f>SUM(K8:K9)</f>
        <v>40412</v>
      </c>
      <c r="L14" s="20">
        <f>SQRT(SUMSQ(L8:L9))</f>
        <v>3696.5781474222886</v>
      </c>
      <c r="M14">
        <f>SUM(M8:M9)</f>
        <v>71699</v>
      </c>
      <c r="N14" s="20">
        <f>SQRT(SUMSQ(N8:N9))</f>
        <v>4966.6685011182299</v>
      </c>
      <c r="O14">
        <f>SUM(O8:O9)</f>
        <v>22755</v>
      </c>
      <c r="P14" s="20">
        <f>SQRT(SUMSQ(P8:P9))</f>
        <v>3278.5742328030337</v>
      </c>
      <c r="Q14">
        <f>SUM(Q8:Q9)</f>
        <v>21384</v>
      </c>
      <c r="R14" s="20">
        <f>SQRT(SUMSQ(R8:R9))</f>
        <v>2917.8351564130553</v>
      </c>
      <c r="S14">
        <f>SUM(S8:S9)</f>
        <v>70723</v>
      </c>
      <c r="T14" s="20">
        <f>SQRT(SUMSQ(T8:T9))</f>
        <v>5352.0568008944001</v>
      </c>
    </row>
    <row r="15" spans="1:20">
      <c r="A15" t="s">
        <v>23</v>
      </c>
      <c r="E15">
        <f>SUM(E10:E12)</f>
        <v>23017</v>
      </c>
      <c r="F15" s="20">
        <f>SQRT(SUMSQ(F10:F12))</f>
        <v>3324.5760631996377</v>
      </c>
      <c r="G15">
        <f>SUM(G10:G12)</f>
        <v>6052</v>
      </c>
      <c r="H15" s="20">
        <f>SQRT(SUMSQ(H10:H12))</f>
        <v>1126.2548557054038</v>
      </c>
      <c r="I15">
        <f>SUM(I10:I12)</f>
        <v>6678</v>
      </c>
      <c r="J15" s="20">
        <f>SQRT(SUMSQ(J10:J12))</f>
        <v>1585.1173458138676</v>
      </c>
      <c r="K15">
        <f>SUM(K10:K12)</f>
        <v>4543</v>
      </c>
      <c r="L15" s="20">
        <f>SQRT(SUMSQ(L10:L12))</f>
        <v>1469.0871315207958</v>
      </c>
      <c r="M15">
        <f>SUM(M10:M12)</f>
        <v>15942</v>
      </c>
      <c r="N15" s="20">
        <f>SQRT(SUMSQ(N10:N12))</f>
        <v>2941.7197351209379</v>
      </c>
      <c r="O15">
        <f>SUM(O10:O12)</f>
        <v>4798</v>
      </c>
      <c r="P15" s="20">
        <f>SQRT(SUMSQ(P10:P12))</f>
        <v>1285.7997511276785</v>
      </c>
      <c r="Q15">
        <f>SUM(Q10:Q12)</f>
        <v>25256</v>
      </c>
      <c r="R15" s="20">
        <f>SQRT(SUMSQ(R10:R12))</f>
        <v>4257.2695474916782</v>
      </c>
      <c r="S15">
        <f>SUM(S10:S12)</f>
        <v>8377</v>
      </c>
      <c r="T15" s="20">
        <f>SQRT(SUMSQ(T10:T12))</f>
        <v>1735.1135409534443</v>
      </c>
    </row>
    <row r="16" spans="1:20">
      <c r="A16" t="s">
        <v>36</v>
      </c>
      <c r="E16" s="3">
        <f>SUM(E14:E15)</f>
        <v>111669</v>
      </c>
      <c r="F16" s="20">
        <f>SQRT(SUMSQ(F14:F15))</f>
        <v>7187.5362955605306</v>
      </c>
      <c r="G16">
        <f>SUM(G14:G15)</f>
        <v>37584</v>
      </c>
      <c r="H16" s="20">
        <f>SQRT(SUMSQ(H14:H15))</f>
        <v>3770.0152519585381</v>
      </c>
      <c r="I16" s="3">
        <f>SUM(I14:I15)</f>
        <v>17479</v>
      </c>
      <c r="J16" s="20">
        <f>SQRT(SUMSQ(J14:J15))</f>
        <v>2550.1258792459639</v>
      </c>
      <c r="K16" s="3">
        <f>SUM(K14:K15)</f>
        <v>44955</v>
      </c>
      <c r="L16" s="20">
        <f>SQRT(SUMSQ(L14:L15))</f>
        <v>3977.801779877926</v>
      </c>
      <c r="M16" s="3">
        <f>SUM(M14:M15)</f>
        <v>87641</v>
      </c>
      <c r="N16" s="20">
        <f>SQRT(SUMSQ(N14:N15))</f>
        <v>5772.478756998592</v>
      </c>
      <c r="O16" s="3">
        <f>SUM(O14:O15)</f>
        <v>27553</v>
      </c>
      <c r="P16" s="20">
        <f>SQRT(SUMSQ(P14:P15))</f>
        <v>3521.6941945603398</v>
      </c>
      <c r="Q16" s="3">
        <f>SUM(Q14:Q15)</f>
        <v>46640</v>
      </c>
      <c r="R16" s="20">
        <f>SQRT(SUMSQ(R14:R15))</f>
        <v>5161.2116794411759</v>
      </c>
      <c r="S16" s="3">
        <f>SUM(S14:S15)</f>
        <v>79100</v>
      </c>
      <c r="T16" s="20">
        <f>SQRT(SUMSQ(T14:T15))</f>
        <v>5626.2892744685641</v>
      </c>
    </row>
    <row r="17" spans="1:20">
      <c r="E17" s="3"/>
    </row>
    <row r="19" spans="1:20">
      <c r="A19" s="9" t="s">
        <v>24</v>
      </c>
      <c r="B19" s="9"/>
      <c r="C19" s="9"/>
      <c r="D19" s="9"/>
      <c r="E19" s="14" t="s">
        <v>25</v>
      </c>
      <c r="F19" s="30" t="s">
        <v>70</v>
      </c>
      <c r="G19" s="14" t="s">
        <v>26</v>
      </c>
      <c r="H19" s="30" t="s">
        <v>70</v>
      </c>
      <c r="I19" s="14" t="s">
        <v>27</v>
      </c>
      <c r="J19" s="30" t="s">
        <v>70</v>
      </c>
      <c r="K19" s="14" t="s">
        <v>28</v>
      </c>
      <c r="L19" s="30" t="s">
        <v>70</v>
      </c>
      <c r="M19" s="14" t="s">
        <v>29</v>
      </c>
      <c r="N19" s="30" t="s">
        <v>70</v>
      </c>
      <c r="O19" s="14" t="s">
        <v>0</v>
      </c>
      <c r="P19" s="30" t="s">
        <v>70</v>
      </c>
      <c r="Q19" s="14" t="s">
        <v>30</v>
      </c>
      <c r="R19" s="30" t="s">
        <v>70</v>
      </c>
      <c r="S19" s="14" t="s">
        <v>31</v>
      </c>
      <c r="T19" s="30" t="s">
        <v>70</v>
      </c>
    </row>
    <row r="20" spans="1:20">
      <c r="A20" s="37" t="s">
        <v>32</v>
      </c>
      <c r="B20" s="37"/>
      <c r="C20" s="37"/>
      <c r="D20" s="37"/>
      <c r="E20" s="27">
        <f>E5/E4</f>
        <v>0.30288598968636016</v>
      </c>
      <c r="F20" s="28">
        <f>SQRT(((F5)^2)+(((E20)^2)*((F4)^2)))/E4</f>
        <v>1.4162924523476058E-2</v>
      </c>
      <c r="G20" s="27">
        <f>G5/G4</f>
        <v>0.68534730839936764</v>
      </c>
      <c r="H20" s="28">
        <f>SQRT(((H5)^2)+(((G20)^2)*((H4)^2)))/G4</f>
        <v>1.7988863211605952E-2</v>
      </c>
      <c r="I20" s="27">
        <f>I5/I4</f>
        <v>0.75158067193377665</v>
      </c>
      <c r="J20" s="28">
        <f>SQRT(((J5)^2)+(((I20)^2)*((J4)^2)))/I4</f>
        <v>1.960800525161677E-2</v>
      </c>
      <c r="K20" s="27">
        <f>K5/K4</f>
        <v>0.58509462538716583</v>
      </c>
      <c r="L20" s="28">
        <f>SQRT(((L5)^2)+(((K20)^2)*((L4)^2)))/K4</f>
        <v>2.0174560222875643E-2</v>
      </c>
      <c r="M20" s="27">
        <f>M5/M4</f>
        <v>0.49500061544098495</v>
      </c>
      <c r="N20" s="28">
        <f>SQRT(((N5)^2)+(((M20)^2)*((N4)^2)))/M4</f>
        <v>1.6837994376069813E-2</v>
      </c>
      <c r="O20" s="29">
        <f>O5/O4</f>
        <v>0.75377289246137591</v>
      </c>
      <c r="P20" s="28">
        <f>SQRT(((P5)^2)+(((O20)^2)*((P4)^2)))/O4</f>
        <v>1.9905328428567553E-2</v>
      </c>
      <c r="Q20" s="27">
        <f>Q5/Q4</f>
        <v>0.78137804060405902</v>
      </c>
      <c r="R20" s="28">
        <f>SQRT(((R5)^2)+(((Q20)^2)*((R4)^2)))/Q4</f>
        <v>1.7589066633240998E-2</v>
      </c>
      <c r="S20" s="27">
        <f>S5/S4</f>
        <v>0.44445145573086275</v>
      </c>
      <c r="T20" s="28">
        <f>SQRT(((T5)^2)+(((S20)^2)*((T4)^2)))/S4</f>
        <v>1.7704230825300447E-2</v>
      </c>
    </row>
    <row r="21" spans="1:20">
      <c r="A21" s="37" t="s">
        <v>33</v>
      </c>
      <c r="B21" s="37"/>
      <c r="C21" s="37"/>
      <c r="D21" s="37"/>
      <c r="E21" s="27">
        <f>E6/E4</f>
        <v>8.6179493922727737E-2</v>
      </c>
      <c r="F21" s="28">
        <f>SQRT(((F6)^2)+(((E21)^2)*((F4)^2)))/E4</f>
        <v>8.1359856516769694E-3</v>
      </c>
      <c r="G21" s="27">
        <f>G6/G4</f>
        <v>7.757521595216875E-2</v>
      </c>
      <c r="H21" s="28">
        <f>SQRT(((H6)^2)+(((G21)^2)*((H4)^2)))/G4</f>
        <v>9.6313095235786676E-3</v>
      </c>
      <c r="I21" s="27">
        <f>I6/I4</f>
        <v>9.5280080192289035E-2</v>
      </c>
      <c r="J21" s="28">
        <f>SQRT(((J6)^2)+(((I21)^2)*((J4)^2)))/I4</f>
        <v>1.1401716545209488E-2</v>
      </c>
      <c r="K21" s="27">
        <f>K6/K4</f>
        <v>7.6333419749212025E-2</v>
      </c>
      <c r="L21" s="28">
        <f>SQRT(((L6)^2)+(((K21)^2)*((L4)^2)))/K4</f>
        <v>9.5293333432841087E-3</v>
      </c>
      <c r="M21" s="27">
        <f>M6/M4</f>
        <v>7.3216008335647204E-2</v>
      </c>
      <c r="N21" s="28">
        <f>SQRT(((N6)^2)+(((M21)^2)*((N4)^2)))/M4</f>
        <v>6.0128894934932814E-3</v>
      </c>
      <c r="O21" s="27">
        <f>O6/O4</f>
        <v>8.037558853541954E-2</v>
      </c>
      <c r="P21" s="28">
        <f>SQRT(((P6)^2)+(((O21)^2)*((P4)^2)))/O4</f>
        <v>8.4980761588235362E-3</v>
      </c>
      <c r="Q21" s="27">
        <f>Q6/Q4</f>
        <v>0.1003581146037681</v>
      </c>
      <c r="R21" s="28">
        <f>SQRT(((R6)^2)+(((Q21)^2)*((R4)^2)))/Q4</f>
        <v>7.5471195624940415E-3</v>
      </c>
      <c r="S21" s="27">
        <f>S6/S4</f>
        <v>6.9391452891291755E-2</v>
      </c>
      <c r="T21" s="28">
        <f>SQRT(((T6)^2)+(((S21)^2)*((T4)^2)))/S4</f>
        <v>8.0964885405862344E-3</v>
      </c>
    </row>
    <row r="22" spans="1:20">
      <c r="A22" s="37" t="s">
        <v>34</v>
      </c>
      <c r="B22" s="37"/>
      <c r="C22" s="37"/>
      <c r="D22" s="37"/>
      <c r="E22" s="27">
        <f>E7/E4</f>
        <v>0.33520663487961705</v>
      </c>
      <c r="F22" s="28">
        <f>SQRT(((F7)^2)+(((E22)^2)*((F4)^2)))/E4</f>
        <v>1.5779632992936183E-2</v>
      </c>
      <c r="G22" s="27">
        <f>G7/G4</f>
        <v>5.8594252770283232E-2</v>
      </c>
      <c r="H22" s="28">
        <f>SQRT(((H7)^2)+(((G22)^2)*((H4)^2)))/G4</f>
        <v>7.4608783266464458E-3</v>
      </c>
      <c r="I22" s="27">
        <f>I7/I4</f>
        <v>3.18829020123522E-2</v>
      </c>
      <c r="J22" s="28">
        <f>SQRT(((J7)^2)+(((I22)^2)*((J4)^2)))/I4</f>
        <v>5.2645648148040613E-3</v>
      </c>
      <c r="K22" s="27">
        <f>K7/K4</f>
        <v>0.11952680484110849</v>
      </c>
      <c r="L22" s="28">
        <f>SQRT(((L7)^2)+(((K22)^2)*((L4)^2)))/K4</f>
        <v>9.3321713716220302E-3</v>
      </c>
      <c r="M22" s="27">
        <f>M7/M4</f>
        <v>0.2637980437564228</v>
      </c>
      <c r="N22" s="28">
        <f>SQRT(((N7)^2)+(((M22)^2)*((N4)^2)))/M4</f>
        <v>1.2268629329241415E-2</v>
      </c>
      <c r="O22" s="27">
        <f>O7/O4</f>
        <v>3.2433448504269678E-2</v>
      </c>
      <c r="P22" s="28">
        <f>SQRT(((P7)^2)+(((O22)^2)*((P4)^2)))/O4</f>
        <v>4.3896670324634892E-3</v>
      </c>
      <c r="Q22" s="27">
        <f>Q7/Q4</f>
        <v>3.7744818069267418E-2</v>
      </c>
      <c r="R22" s="28">
        <f>SQRT(((R7)^2)+(((Q22)^2)*((R4)^2)))/Q4</f>
        <v>4.0704095283805759E-3</v>
      </c>
      <c r="S22" s="27">
        <f>S7/S4</f>
        <v>0.23060471594148682</v>
      </c>
      <c r="T22" s="28">
        <f>SQRT(((T7)^2)+(((S22)^2)*((T4)^2)))/S4</f>
        <v>1.3776886251379714E-2</v>
      </c>
    </row>
    <row r="23" spans="1:20">
      <c r="A23" s="37" t="s">
        <v>22</v>
      </c>
      <c r="B23" s="37"/>
      <c r="C23" s="37"/>
      <c r="D23" s="37"/>
      <c r="E23" s="27">
        <f>E14/E4</f>
        <v>0.16894397627786609</v>
      </c>
      <c r="F23" s="28">
        <f>SQRT(((F8)^2)+(((E23)^2)*((F4)^2)))/E4</f>
        <v>5.7754183198653495E-3</v>
      </c>
      <c r="G23" s="27">
        <f>G14/G4</f>
        <v>7.6574684116071406E-2</v>
      </c>
      <c r="H23" s="28">
        <f>SQRT(((H8)^2)+(((G23)^2)*((H4)^2)))/G4</f>
        <v>4.2785365378465532E-3</v>
      </c>
      <c r="I23" s="27">
        <f>I14/I4</f>
        <v>2.3283788007803657E-2</v>
      </c>
      <c r="J23" s="28">
        <f>SQRT(((J8)^2)+(((I23)^2)*((J4)^2)))/I4</f>
        <v>7.794792848566743E-4</v>
      </c>
      <c r="K23" s="27">
        <f>K14/K4</f>
        <v>0.1102812154620748</v>
      </c>
      <c r="L23" s="28">
        <f>SQRT(((L8)^2)+(((K23)^2)*((L4)^2)))/K4</f>
        <v>7.1203667086321308E-3</v>
      </c>
      <c r="M23" s="27">
        <f>M14/M4</f>
        <v>0.102619774834475</v>
      </c>
      <c r="N23" s="28">
        <f>SQRT(((N8)^2)+(((M23)^2)*((N4)^2)))/M4</f>
        <v>3.2853112495130499E-3</v>
      </c>
      <c r="O23" s="27">
        <f>O14/O4</f>
        <v>4.0736497252009521E-2</v>
      </c>
      <c r="P23" s="28">
        <f>SQRT(((P8)^2)+(((O23)^2)*((P4)^2)))/O4</f>
        <v>3.5295815231787897E-3</v>
      </c>
      <c r="Q23" s="27">
        <f>Q14/Q4</f>
        <v>1.8964642612622519E-2</v>
      </c>
      <c r="R23" s="28">
        <f>SQRT(((R8)^2)+(((Q23)^2)*((R4)^2)))/Q4</f>
        <v>1.1090099749042719E-3</v>
      </c>
      <c r="S23" s="27">
        <f>S14/S4</f>
        <v>0.15938331729501565</v>
      </c>
      <c r="T23" s="28">
        <f>SQRT(((T8)^2)+(((S23)^2)*((T4)^2)))/S4</f>
        <v>5.8387023325453188E-3</v>
      </c>
    </row>
    <row r="24" spans="1:20">
      <c r="A24" s="37" t="s">
        <v>23</v>
      </c>
      <c r="B24" s="37"/>
      <c r="C24" s="37"/>
      <c r="D24" s="37"/>
      <c r="E24" s="27">
        <f>E15/E4</f>
        <v>4.3863460519645847E-2</v>
      </c>
      <c r="F24" s="28">
        <f>SQRT(((F9)^2)+(((E24)^2)*((F4)^2)))/E4</f>
        <v>1.0947628412472972E-2</v>
      </c>
      <c r="G24" s="27">
        <f>G15/G4</f>
        <v>1.4697132699177476E-2</v>
      </c>
      <c r="H24" s="28">
        <f>SQRT(((H9)^2)+(((G24)^2)*((H4)^2)))/G4</f>
        <v>7.6735176108733028E-3</v>
      </c>
      <c r="I24" s="27">
        <f>I15/I4</f>
        <v>1.43958093061858E-2</v>
      </c>
      <c r="J24" s="28">
        <f>SQRT(((J9)^2)+(((I24)^2)*((J4)^2)))/I4</f>
        <v>4.2571054533368157E-3</v>
      </c>
      <c r="K24" s="27">
        <f>K15/K4</f>
        <v>1.2397494849158809E-2</v>
      </c>
      <c r="L24" s="28">
        <f>SQRT(((L9)^2)+(((K24)^2)*((L4)^2)))/K4</f>
        <v>7.4012431587241068E-3</v>
      </c>
      <c r="M24" s="27">
        <f>M15/M4</f>
        <v>2.2817116701923323E-2</v>
      </c>
      <c r="N24" s="28">
        <f>SQRT(((N9)^2)+(((M24)^2)*((N4)^2)))/M4</f>
        <v>6.5073549809832711E-3</v>
      </c>
      <c r="O24" s="27">
        <f>O15/O4</f>
        <v>8.5894842370969771E-3</v>
      </c>
      <c r="P24" s="28">
        <f>SQRT(((P9)^2)+(((O24)^2)*((P4)^2)))/O4</f>
        <v>4.7334163961125159E-3</v>
      </c>
      <c r="Q24" s="27">
        <f>Q15/Q4</f>
        <v>2.2398569670052111E-2</v>
      </c>
      <c r="R24" s="28">
        <f>SQRT(((R9)^2)+(((Q24)^2)*((R4)^2)))/Q4</f>
        <v>2.3691436734966809E-3</v>
      </c>
      <c r="S24" s="27">
        <f>S15/S4</f>
        <v>1.8878639890563834E-2</v>
      </c>
      <c r="T24" s="28">
        <f>SQRT(((T9)^2)+(((S24)^2)*((T4)^2)))/S4</f>
        <v>1.0921571972540765E-2</v>
      </c>
    </row>
    <row r="25" spans="1:20">
      <c r="A25" s="37" t="s">
        <v>35</v>
      </c>
      <c r="B25" s="37"/>
      <c r="C25" s="37"/>
      <c r="D25" s="37"/>
      <c r="E25" s="28">
        <f>E13/E4</f>
        <v>6.292044471378315E-2</v>
      </c>
      <c r="F25" s="28">
        <f>SQRT(((F10)^2)+(((E25)^2)*((F4)^2)))/E4</f>
        <v>5.1402108010640771E-3</v>
      </c>
      <c r="G25" s="28">
        <f>G13/G4</f>
        <v>8.7211406062931512E-2</v>
      </c>
      <c r="H25" s="28">
        <f>SQRT(((H10)^2)+(((G25)^2)*((H4)^2)))/G4</f>
        <v>1.8343711219275132E-3</v>
      </c>
      <c r="I25" s="28">
        <f>I13/I4</f>
        <v>8.3576748547592616E-2</v>
      </c>
      <c r="J25" s="28">
        <f>SQRT(((J10)^2)+(((I25)^2)*((J4)^2)))/I4</f>
        <v>2.0161601392099143E-3</v>
      </c>
      <c r="K25" s="28">
        <f>K13/K4</f>
        <v>9.6366439711280005E-2</v>
      </c>
      <c r="L25" s="28">
        <f>SQRT(((L10)^2)+(((K25)^2)*((L4)^2)))/K4</f>
        <v>3.8341505746406035E-3</v>
      </c>
      <c r="M25" s="28">
        <f>M13/M4</f>
        <v>4.2548440930546771E-2</v>
      </c>
      <c r="N25" s="28">
        <f>SQRT(((N10)^2)+(((M25)^2)*((N4)^2)))/M4</f>
        <v>2.3552929573828507E-3</v>
      </c>
      <c r="O25" s="28">
        <f>O13/O4</f>
        <v>8.4092089009828314E-2</v>
      </c>
      <c r="P25" s="28">
        <f>SQRT(((P10)^2)+(((O25)^2)*((P4)^2)))/O4</f>
        <v>1.9190149216793022E-3</v>
      </c>
      <c r="Q25" s="28">
        <f>Q13/Q4</f>
        <v>3.915581444023087E-2</v>
      </c>
      <c r="R25" s="28">
        <f>SQRT(((R10)^2)+(((Q25)^2)*((R4)^2)))/Q4</f>
        <v>1.241498390006612E-3</v>
      </c>
      <c r="S25" s="28">
        <f>S13/S4</f>
        <v>7.7290418250779189E-2</v>
      </c>
      <c r="T25" s="28">
        <f>SQRT(((T10)^2)+(((S25)^2)*((T4)^2)))/S4</f>
        <v>3.1107688163339985E-3</v>
      </c>
    </row>
    <row r="26" spans="1:20">
      <c r="G26" s="12"/>
    </row>
    <row r="27" spans="1:20">
      <c r="A27" t="s">
        <v>24</v>
      </c>
    </row>
    <row r="28" spans="1:20">
      <c r="B28" s="10" t="s">
        <v>0</v>
      </c>
      <c r="C28" s="10" t="s">
        <v>27</v>
      </c>
      <c r="D28" s="10" t="s">
        <v>26</v>
      </c>
      <c r="E28" s="10" t="s">
        <v>30</v>
      </c>
      <c r="F28" s="10" t="s">
        <v>29</v>
      </c>
      <c r="G28" s="10" t="s">
        <v>28</v>
      </c>
      <c r="H28" s="10" t="s">
        <v>25</v>
      </c>
      <c r="I28" s="10" t="s">
        <v>31</v>
      </c>
    </row>
    <row r="29" spans="1:20">
      <c r="A29" t="s">
        <v>32</v>
      </c>
      <c r="B29" s="1">
        <f>O20</f>
        <v>0.75377289246137591</v>
      </c>
      <c r="C29" s="1">
        <f>I20</f>
        <v>0.75158067193377665</v>
      </c>
      <c r="D29" s="1">
        <f>G20</f>
        <v>0.68534730839936764</v>
      </c>
      <c r="E29" s="1">
        <f>Q20</f>
        <v>0.78137804060405902</v>
      </c>
      <c r="F29" s="1">
        <f>M20</f>
        <v>0.49500061544098495</v>
      </c>
      <c r="G29" s="1">
        <f>K20</f>
        <v>0.58509462538716583</v>
      </c>
      <c r="H29" s="1">
        <f>E20</f>
        <v>0.30288598968636016</v>
      </c>
      <c r="I29" s="1">
        <f>S20</f>
        <v>0.44445145573086275</v>
      </c>
    </row>
    <row r="30" spans="1:20">
      <c r="A30" t="s">
        <v>33</v>
      </c>
      <c r="B30" s="2">
        <f>O21</f>
        <v>8.037558853541954E-2</v>
      </c>
      <c r="C30" s="1">
        <f>I21</f>
        <v>9.5280080192289035E-2</v>
      </c>
      <c r="D30" s="1">
        <f>G21</f>
        <v>7.757521595216875E-2</v>
      </c>
      <c r="E30" s="1">
        <f>Q21</f>
        <v>0.1003581146037681</v>
      </c>
      <c r="F30" s="1">
        <f>M21</f>
        <v>7.3216008335647204E-2</v>
      </c>
      <c r="G30" s="1">
        <f>K21</f>
        <v>7.6333419749212025E-2</v>
      </c>
      <c r="H30" s="1">
        <f>E21</f>
        <v>8.6179493922727737E-2</v>
      </c>
      <c r="I30" s="1">
        <f>S21</f>
        <v>6.9391452891291755E-2</v>
      </c>
    </row>
    <row r="31" spans="1:20">
      <c r="A31" t="s">
        <v>34</v>
      </c>
      <c r="B31" s="2">
        <f>O22</f>
        <v>3.2433448504269678E-2</v>
      </c>
      <c r="C31" s="1">
        <f>I22</f>
        <v>3.18829020123522E-2</v>
      </c>
      <c r="D31" s="1">
        <f>G22</f>
        <v>5.8594252770283232E-2</v>
      </c>
      <c r="E31" s="1">
        <f>Q22</f>
        <v>3.7744818069267418E-2</v>
      </c>
      <c r="F31" s="1">
        <f>M22</f>
        <v>0.2637980437564228</v>
      </c>
      <c r="G31" s="1">
        <f>K22</f>
        <v>0.11952680484110849</v>
      </c>
      <c r="H31" s="1">
        <f>E22</f>
        <v>0.33520663487961705</v>
      </c>
      <c r="I31" s="1">
        <f>S22</f>
        <v>0.23060471594148682</v>
      </c>
    </row>
    <row r="32" spans="1:20">
      <c r="A32" s="10" t="s">
        <v>36</v>
      </c>
      <c r="B32" s="11">
        <f>O23</f>
        <v>4.0736497252009521E-2</v>
      </c>
      <c r="C32" s="11">
        <f>I23</f>
        <v>2.3283788007803657E-2</v>
      </c>
      <c r="D32" s="11">
        <f>G23</f>
        <v>7.6574684116071406E-2</v>
      </c>
      <c r="E32" s="11">
        <f>Q23</f>
        <v>1.8964642612622519E-2</v>
      </c>
      <c r="F32" s="11">
        <f>M23</f>
        <v>0.102619774834475</v>
      </c>
      <c r="G32" s="11">
        <f>K23</f>
        <v>0.1102812154620748</v>
      </c>
      <c r="H32" s="11">
        <f>E23</f>
        <v>0.16894397627786609</v>
      </c>
      <c r="I32" s="11">
        <f>S23</f>
        <v>0.15938331729501565</v>
      </c>
    </row>
    <row r="33" spans="1:9">
      <c r="A33" t="s">
        <v>35</v>
      </c>
      <c r="B33" s="2">
        <f>O25</f>
        <v>8.4092089009828314E-2</v>
      </c>
      <c r="C33" s="1">
        <f>I25</f>
        <v>8.3576748547592616E-2</v>
      </c>
      <c r="D33" s="1">
        <f>G25</f>
        <v>8.7211406062931512E-2</v>
      </c>
      <c r="E33" s="1">
        <f>Q25</f>
        <v>3.915581444023087E-2</v>
      </c>
      <c r="F33" s="1">
        <f>M25</f>
        <v>4.2548440930546771E-2</v>
      </c>
      <c r="G33" s="1">
        <f>K25</f>
        <v>9.6366439711280005E-2</v>
      </c>
      <c r="H33" s="1">
        <f>E25</f>
        <v>6.292044471378315E-2</v>
      </c>
      <c r="I33" s="1">
        <f>S25</f>
        <v>7.7290418250779189E-2</v>
      </c>
    </row>
    <row r="36" spans="1:9">
      <c r="B36" t="s">
        <v>69</v>
      </c>
    </row>
  </sheetData>
  <mergeCells count="25">
    <mergeCell ref="A10:D10"/>
    <mergeCell ref="A11:D11"/>
    <mergeCell ref="A25:D25"/>
    <mergeCell ref="A13:D13"/>
    <mergeCell ref="A20:D20"/>
    <mergeCell ref="A21:D21"/>
    <mergeCell ref="A22:D22"/>
    <mergeCell ref="A23:D23"/>
    <mergeCell ref="A24:D24"/>
    <mergeCell ref="A12:D12"/>
    <mergeCell ref="S2:T2"/>
    <mergeCell ref="A4:D4"/>
    <mergeCell ref="A5:D5"/>
    <mergeCell ref="K2:L2"/>
    <mergeCell ref="M2:N2"/>
    <mergeCell ref="E2:F2"/>
    <mergeCell ref="G2:H2"/>
    <mergeCell ref="I2:J2"/>
    <mergeCell ref="O2:P2"/>
    <mergeCell ref="Q2:R2"/>
    <mergeCell ref="A7:D7"/>
    <mergeCell ref="A8:D8"/>
    <mergeCell ref="A9:D9"/>
    <mergeCell ref="A6:D6"/>
    <mergeCell ref="A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3597-12C8-4776-AD47-67C4E514327E}">
  <dimension ref="A1:T36"/>
  <sheetViews>
    <sheetView topLeftCell="A16" zoomScale="80" zoomScaleNormal="80" workbookViewId="0">
      <selection activeCell="L31" sqref="L31"/>
    </sheetView>
  </sheetViews>
  <sheetFormatPr defaultRowHeight="13.8"/>
  <sheetData>
    <row r="1" spans="1:20">
      <c r="A1" t="s">
        <v>38</v>
      </c>
    </row>
    <row r="2" spans="1:20" ht="12" customHeight="1">
      <c r="A2" s="32" t="s">
        <v>1</v>
      </c>
      <c r="B2" s="32"/>
      <c r="C2" s="32"/>
      <c r="D2" s="32"/>
      <c r="E2" s="38" t="s">
        <v>2</v>
      </c>
      <c r="F2" s="38"/>
      <c r="G2" s="38" t="s">
        <v>3</v>
      </c>
      <c r="H2" s="38"/>
      <c r="I2" s="38" t="s">
        <v>4</v>
      </c>
      <c r="J2" s="38"/>
      <c r="K2" s="38" t="s">
        <v>5</v>
      </c>
      <c r="L2" s="38"/>
      <c r="M2" s="38" t="s">
        <v>6</v>
      </c>
      <c r="N2" s="38"/>
      <c r="O2" s="38" t="s">
        <v>7</v>
      </c>
      <c r="P2" s="38"/>
      <c r="Q2" s="38" t="s">
        <v>8</v>
      </c>
      <c r="R2" s="38"/>
      <c r="S2" s="38" t="s">
        <v>9</v>
      </c>
      <c r="T2" s="38"/>
    </row>
    <row r="3" spans="1:20" ht="26.4">
      <c r="A3" s="4"/>
      <c r="B3" s="5"/>
      <c r="C3" s="5"/>
      <c r="D3" s="6"/>
      <c r="E3" s="21" t="s">
        <v>11</v>
      </c>
      <c r="F3" s="21" t="s">
        <v>12</v>
      </c>
      <c r="G3" s="21" t="s">
        <v>11</v>
      </c>
      <c r="H3" s="21" t="s">
        <v>12</v>
      </c>
      <c r="I3" s="21" t="s">
        <v>11</v>
      </c>
      <c r="J3" s="21" t="s">
        <v>12</v>
      </c>
      <c r="K3" s="21" t="s">
        <v>11</v>
      </c>
      <c r="L3" s="21" t="s">
        <v>12</v>
      </c>
      <c r="M3" s="21" t="s">
        <v>11</v>
      </c>
      <c r="N3" s="21" t="s">
        <v>12</v>
      </c>
      <c r="O3" s="21" t="s">
        <v>11</v>
      </c>
      <c r="P3" s="21" t="s">
        <v>12</v>
      </c>
      <c r="Q3" s="21" t="s">
        <v>11</v>
      </c>
      <c r="R3" s="21" t="s">
        <v>12</v>
      </c>
      <c r="S3" s="21" t="s">
        <v>11</v>
      </c>
      <c r="T3" s="21" t="s">
        <v>12</v>
      </c>
    </row>
    <row r="4" spans="1:20" ht="12" customHeight="1">
      <c r="A4" s="34" t="s">
        <v>10</v>
      </c>
      <c r="B4" s="34"/>
      <c r="C4" s="34"/>
      <c r="D4" s="34"/>
      <c r="E4" s="22">
        <v>495315</v>
      </c>
      <c r="F4" s="23">
        <v>2157</v>
      </c>
      <c r="G4" s="23">
        <v>367420</v>
      </c>
      <c r="H4" s="23">
        <v>2123</v>
      </c>
      <c r="I4" s="23">
        <v>421615</v>
      </c>
      <c r="J4" s="23">
        <v>2605</v>
      </c>
      <c r="K4" s="23">
        <v>335088</v>
      </c>
      <c r="L4" s="23">
        <v>2461</v>
      </c>
      <c r="M4" s="23">
        <v>649574</v>
      </c>
      <c r="N4" s="23">
        <v>4995</v>
      </c>
      <c r="O4" s="23">
        <v>510428</v>
      </c>
      <c r="P4" s="23">
        <v>3453</v>
      </c>
      <c r="Q4" s="23">
        <v>1090264</v>
      </c>
      <c r="R4" s="23">
        <v>5129</v>
      </c>
      <c r="S4" s="23">
        <v>402736</v>
      </c>
      <c r="T4" s="23">
        <v>2316</v>
      </c>
    </row>
    <row r="5" spans="1:20" ht="12" customHeight="1">
      <c r="A5" s="34" t="s">
        <v>13</v>
      </c>
      <c r="B5" s="34"/>
      <c r="C5" s="34"/>
      <c r="D5" s="34"/>
      <c r="E5" s="22">
        <v>170042</v>
      </c>
      <c r="F5" s="23">
        <v>2407</v>
      </c>
      <c r="G5" s="23">
        <v>256782</v>
      </c>
      <c r="H5" s="23">
        <v>2790</v>
      </c>
      <c r="I5" s="23">
        <v>323127</v>
      </c>
      <c r="J5" s="23">
        <v>3241</v>
      </c>
      <c r="K5" s="23">
        <v>193289</v>
      </c>
      <c r="L5" s="23">
        <v>2819</v>
      </c>
      <c r="M5" s="23">
        <v>331271</v>
      </c>
      <c r="N5" s="23">
        <v>3591</v>
      </c>
      <c r="O5" s="23">
        <v>376552</v>
      </c>
      <c r="P5" s="23">
        <v>3712</v>
      </c>
      <c r="Q5" s="23">
        <v>834675</v>
      </c>
      <c r="R5" s="23">
        <v>5714</v>
      </c>
      <c r="S5" s="23">
        <v>196556</v>
      </c>
      <c r="T5" s="23">
        <v>2493</v>
      </c>
    </row>
    <row r="6" spans="1:20" ht="12" customHeight="1">
      <c r="A6" s="34" t="s">
        <v>14</v>
      </c>
      <c r="B6" s="34"/>
      <c r="C6" s="34"/>
      <c r="D6" s="34"/>
      <c r="E6" s="22">
        <v>33747</v>
      </c>
      <c r="F6" s="23">
        <v>1623</v>
      </c>
      <c r="G6" s="23">
        <v>29730</v>
      </c>
      <c r="H6" s="23">
        <v>1547</v>
      </c>
      <c r="I6" s="23">
        <v>42846</v>
      </c>
      <c r="J6" s="23">
        <v>1855</v>
      </c>
      <c r="K6" s="23">
        <v>29758</v>
      </c>
      <c r="L6" s="23">
        <v>1473</v>
      </c>
      <c r="M6" s="23">
        <v>54786</v>
      </c>
      <c r="N6" s="23">
        <v>2093</v>
      </c>
      <c r="O6" s="23">
        <v>48460</v>
      </c>
      <c r="P6" s="23">
        <v>1884</v>
      </c>
      <c r="Q6" s="23">
        <v>123544</v>
      </c>
      <c r="R6" s="23">
        <v>3416</v>
      </c>
      <c r="S6" s="23">
        <v>30673</v>
      </c>
      <c r="T6" s="23">
        <v>1324</v>
      </c>
    </row>
    <row r="7" spans="1:20" ht="12" customHeight="1">
      <c r="A7" s="34" t="s">
        <v>15</v>
      </c>
      <c r="B7" s="34"/>
      <c r="C7" s="34"/>
      <c r="D7" s="34"/>
      <c r="E7" s="22">
        <v>168514</v>
      </c>
      <c r="F7" s="23">
        <v>2781</v>
      </c>
      <c r="G7" s="23">
        <v>24960</v>
      </c>
      <c r="H7" s="23">
        <v>1336</v>
      </c>
      <c r="I7" s="23">
        <v>14876</v>
      </c>
      <c r="J7" s="21">
        <v>910</v>
      </c>
      <c r="K7" s="23">
        <v>41334</v>
      </c>
      <c r="L7" s="23">
        <v>1432</v>
      </c>
      <c r="M7" s="23">
        <v>164181</v>
      </c>
      <c r="N7" s="23">
        <v>3438</v>
      </c>
      <c r="O7" s="23">
        <v>20043</v>
      </c>
      <c r="P7" s="23">
        <v>1337</v>
      </c>
      <c r="Q7" s="23">
        <v>43050</v>
      </c>
      <c r="R7" s="23">
        <v>2282</v>
      </c>
      <c r="S7" s="23">
        <v>86179</v>
      </c>
      <c r="T7" s="23">
        <v>1977</v>
      </c>
    </row>
    <row r="8" spans="1:20" s="7" customFormat="1" ht="12" customHeight="1">
      <c r="A8" s="35" t="s">
        <v>16</v>
      </c>
      <c r="B8" s="35"/>
      <c r="C8" s="35"/>
      <c r="D8" s="35"/>
      <c r="E8" s="22">
        <v>19410</v>
      </c>
      <c r="F8" s="23">
        <v>1007</v>
      </c>
      <c r="G8" s="23">
        <v>8081</v>
      </c>
      <c r="H8" s="21">
        <v>695</v>
      </c>
      <c r="I8" s="21">
        <v>959</v>
      </c>
      <c r="J8" s="21">
        <v>240</v>
      </c>
      <c r="K8" s="23">
        <v>21673</v>
      </c>
      <c r="L8" s="23">
        <v>1039</v>
      </c>
      <c r="M8" s="23">
        <v>13888</v>
      </c>
      <c r="N8" s="23">
        <v>1080</v>
      </c>
      <c r="O8" s="23">
        <v>6772</v>
      </c>
      <c r="P8" s="21">
        <v>598</v>
      </c>
      <c r="Q8" s="23">
        <v>5661</v>
      </c>
      <c r="R8" s="21">
        <v>586</v>
      </c>
      <c r="S8" s="23">
        <v>14021</v>
      </c>
      <c r="T8" s="21">
        <v>949</v>
      </c>
    </row>
    <row r="9" spans="1:20" s="7" customFormat="1" ht="12" customHeight="1">
      <c r="A9" s="35" t="s">
        <v>17</v>
      </c>
      <c r="B9" s="35"/>
      <c r="C9" s="35"/>
      <c r="D9" s="35"/>
      <c r="E9" s="22">
        <v>54835</v>
      </c>
      <c r="F9" s="23">
        <v>1692</v>
      </c>
      <c r="G9" s="23">
        <v>16133</v>
      </c>
      <c r="H9" s="23">
        <v>1061</v>
      </c>
      <c r="I9" s="23">
        <v>8513</v>
      </c>
      <c r="J9" s="21">
        <v>828</v>
      </c>
      <c r="K9" s="23">
        <v>19106</v>
      </c>
      <c r="L9" s="23">
        <v>1093</v>
      </c>
      <c r="M9" s="23">
        <v>54146</v>
      </c>
      <c r="N9" s="23">
        <v>1479</v>
      </c>
      <c r="O9" s="23">
        <v>11644</v>
      </c>
      <c r="P9" s="21">
        <v>837</v>
      </c>
      <c r="Q9" s="23">
        <v>23172</v>
      </c>
      <c r="R9" s="23">
        <v>1237</v>
      </c>
      <c r="S9" s="23">
        <v>41155</v>
      </c>
      <c r="T9" s="23">
        <v>1712</v>
      </c>
    </row>
    <row r="10" spans="1:20" s="8" customFormat="1" ht="12" customHeight="1">
      <c r="A10" s="36" t="s">
        <v>18</v>
      </c>
      <c r="B10" s="36"/>
      <c r="C10" s="36"/>
      <c r="D10" s="36"/>
      <c r="E10" s="22">
        <v>33150</v>
      </c>
      <c r="F10" s="23">
        <v>1287</v>
      </c>
      <c r="G10" s="23">
        <v>27869</v>
      </c>
      <c r="H10" s="23">
        <v>1262</v>
      </c>
      <c r="I10" s="23">
        <v>26505</v>
      </c>
      <c r="J10" s="23">
        <v>1133</v>
      </c>
      <c r="K10" s="23">
        <v>25619</v>
      </c>
      <c r="L10" s="23">
        <v>1013</v>
      </c>
      <c r="M10" s="23">
        <v>22505</v>
      </c>
      <c r="N10" s="23">
        <v>1233</v>
      </c>
      <c r="O10" s="23">
        <v>40254</v>
      </c>
      <c r="P10" s="23">
        <v>1698</v>
      </c>
      <c r="Q10" s="23">
        <v>39740</v>
      </c>
      <c r="R10" s="23">
        <v>1585</v>
      </c>
      <c r="S10" s="23">
        <v>28377</v>
      </c>
      <c r="T10" s="23">
        <v>1238</v>
      </c>
    </row>
    <row r="11" spans="1:20" s="8" customFormat="1" ht="12" customHeight="1">
      <c r="A11" s="36" t="s">
        <v>19</v>
      </c>
      <c r="B11" s="36"/>
      <c r="C11" s="36"/>
      <c r="D11" s="36"/>
      <c r="E11" s="22">
        <v>4725</v>
      </c>
      <c r="F11" s="21">
        <v>543</v>
      </c>
      <c r="G11" s="21">
        <v>581</v>
      </c>
      <c r="H11" s="21">
        <v>140</v>
      </c>
      <c r="I11" s="21">
        <v>459</v>
      </c>
      <c r="J11" s="21">
        <v>170</v>
      </c>
      <c r="K11" s="23">
        <v>1454</v>
      </c>
      <c r="L11" s="21">
        <v>271</v>
      </c>
      <c r="M11" s="21">
        <v>655</v>
      </c>
      <c r="N11" s="21">
        <v>183</v>
      </c>
      <c r="O11" s="23">
        <v>2068</v>
      </c>
      <c r="P11" s="21">
        <v>352</v>
      </c>
      <c r="Q11" s="23">
        <v>1083</v>
      </c>
      <c r="R11" s="21">
        <v>256</v>
      </c>
      <c r="S11" s="23">
        <v>1609</v>
      </c>
      <c r="T11" s="21">
        <v>336</v>
      </c>
    </row>
    <row r="12" spans="1:20" s="8" customFormat="1" ht="12" customHeight="1">
      <c r="A12" s="36" t="s">
        <v>20</v>
      </c>
      <c r="B12" s="36"/>
      <c r="C12" s="36"/>
      <c r="D12" s="36"/>
      <c r="E12" s="22">
        <v>6221</v>
      </c>
      <c r="F12" s="21">
        <v>617</v>
      </c>
      <c r="G12" s="23">
        <v>2687</v>
      </c>
      <c r="H12" s="21">
        <v>373</v>
      </c>
      <c r="I12" s="23">
        <v>3755</v>
      </c>
      <c r="J12" s="21">
        <v>523</v>
      </c>
      <c r="K12" s="23">
        <v>2590</v>
      </c>
      <c r="L12" s="21">
        <v>484</v>
      </c>
      <c r="M12" s="23">
        <v>6437</v>
      </c>
      <c r="N12" s="21">
        <v>681</v>
      </c>
      <c r="O12" s="23">
        <v>4000</v>
      </c>
      <c r="P12" s="21">
        <v>521</v>
      </c>
      <c r="Q12" s="23">
        <v>18117</v>
      </c>
      <c r="R12" s="23">
        <v>1484</v>
      </c>
      <c r="S12" s="23">
        <v>3077</v>
      </c>
      <c r="T12" s="21">
        <v>434</v>
      </c>
    </row>
    <row r="13" spans="1:20" ht="12" customHeight="1">
      <c r="A13" s="34" t="s">
        <v>21</v>
      </c>
      <c r="B13" s="34"/>
      <c r="C13" s="34"/>
      <c r="D13" s="34"/>
      <c r="E13" s="22">
        <v>33150</v>
      </c>
      <c r="F13" s="23">
        <v>1287</v>
      </c>
      <c r="G13" s="23">
        <v>27869</v>
      </c>
      <c r="H13" s="23">
        <v>1262</v>
      </c>
      <c r="I13" s="23">
        <v>26505</v>
      </c>
      <c r="J13" s="23">
        <v>1133</v>
      </c>
      <c r="K13" s="23">
        <v>25619</v>
      </c>
      <c r="L13" s="23">
        <v>1013</v>
      </c>
      <c r="M13" s="23">
        <v>22505</v>
      </c>
      <c r="N13" s="23">
        <v>1233</v>
      </c>
      <c r="O13" s="23">
        <v>40254</v>
      </c>
      <c r="P13" s="23">
        <v>1698</v>
      </c>
      <c r="Q13" s="23">
        <v>39740</v>
      </c>
      <c r="R13" s="23">
        <v>1585</v>
      </c>
      <c r="S13" s="23">
        <v>28377</v>
      </c>
      <c r="T13" s="23">
        <v>1238</v>
      </c>
    </row>
    <row r="14" spans="1:20">
      <c r="A14" t="s">
        <v>22</v>
      </c>
      <c r="E14">
        <f>SUM(E8:E9)</f>
        <v>74245</v>
      </c>
      <c r="G14">
        <f>SUM(G8:G9)</f>
        <v>24214</v>
      </c>
      <c r="I14">
        <f>SUM(I8:I9)</f>
        <v>9472</v>
      </c>
      <c r="K14">
        <f>SUM(K8:K9)</f>
        <v>40779</v>
      </c>
      <c r="M14">
        <f>SUM(M8:M9)</f>
        <v>68034</v>
      </c>
      <c r="O14">
        <f>SUM(O8:O9)</f>
        <v>18416</v>
      </c>
      <c r="Q14">
        <f>SUM(Q8:Q9)</f>
        <v>28833</v>
      </c>
      <c r="S14">
        <f>SUM(S8:S9)</f>
        <v>55176</v>
      </c>
    </row>
    <row r="15" spans="1:20">
      <c r="A15" t="s">
        <v>23</v>
      </c>
      <c r="E15">
        <f>SUM(E10:E12)</f>
        <v>44096</v>
      </c>
      <c r="G15">
        <f>SUM(G10:G12)</f>
        <v>31137</v>
      </c>
      <c r="I15">
        <f>SUM(I10:I12)</f>
        <v>30719</v>
      </c>
      <c r="K15">
        <f>SUM(K10:K12)</f>
        <v>29663</v>
      </c>
      <c r="M15">
        <f>SUM(M10:M12)</f>
        <v>29597</v>
      </c>
      <c r="O15">
        <f>SUM(O10:O12)</f>
        <v>46322</v>
      </c>
      <c r="Q15">
        <f>SUM(Q10:Q12)</f>
        <v>58940</v>
      </c>
      <c r="S15">
        <f>SUM(S10:S12)</f>
        <v>33063</v>
      </c>
    </row>
    <row r="16" spans="1:20">
      <c r="A16" t="s">
        <v>36</v>
      </c>
      <c r="E16" s="3">
        <f>SUM(E14:E15)</f>
        <v>118341</v>
      </c>
      <c r="G16">
        <f>SUM(G14:G15)</f>
        <v>55351</v>
      </c>
      <c r="I16" s="3">
        <f>SUM(I14:I15)</f>
        <v>40191</v>
      </c>
      <c r="K16" s="3">
        <f>SUM(K14:K15)</f>
        <v>70442</v>
      </c>
      <c r="M16" s="3">
        <f>SUM(M14:M15)</f>
        <v>97631</v>
      </c>
      <c r="O16" s="3">
        <f>SUM(O14:O15)</f>
        <v>64738</v>
      </c>
      <c r="Q16" s="3">
        <f>SUM(Q14:Q15)</f>
        <v>87773</v>
      </c>
      <c r="S16" s="3">
        <f>SUM(S14:S15)</f>
        <v>88239</v>
      </c>
    </row>
    <row r="17" spans="1:20">
      <c r="E17" s="3"/>
    </row>
    <row r="19" spans="1:20">
      <c r="A19" s="9" t="s">
        <v>24</v>
      </c>
      <c r="B19" s="9"/>
      <c r="C19" s="9"/>
      <c r="D19" s="9"/>
      <c r="E19" s="24" t="s">
        <v>25</v>
      </c>
      <c r="F19" s="24" t="s">
        <v>70</v>
      </c>
      <c r="G19" s="24" t="s">
        <v>26</v>
      </c>
      <c r="H19" s="24" t="s">
        <v>70</v>
      </c>
      <c r="I19" s="24" t="s">
        <v>27</v>
      </c>
      <c r="J19" s="24" t="s">
        <v>70</v>
      </c>
      <c r="K19" s="24" t="s">
        <v>28</v>
      </c>
      <c r="L19" s="24" t="s">
        <v>70</v>
      </c>
      <c r="M19" s="24" t="s">
        <v>29</v>
      </c>
      <c r="N19" s="24" t="s">
        <v>70</v>
      </c>
      <c r="O19" s="24" t="s">
        <v>0</v>
      </c>
      <c r="P19" s="24" t="s">
        <v>70</v>
      </c>
      <c r="Q19" s="24" t="s">
        <v>30</v>
      </c>
      <c r="R19" s="24" t="s">
        <v>70</v>
      </c>
      <c r="S19" s="24" t="s">
        <v>31</v>
      </c>
      <c r="T19" s="24" t="s">
        <v>70</v>
      </c>
    </row>
    <row r="20" spans="1:20">
      <c r="A20" s="37" t="s">
        <v>32</v>
      </c>
      <c r="B20" s="37"/>
      <c r="C20" s="37"/>
      <c r="D20" s="37"/>
      <c r="E20" s="1">
        <f>E5/E4</f>
        <v>0.3433007278196703</v>
      </c>
      <c r="F20" s="19">
        <f>SQRT(((F5)^2)+(((E20)^2)*((F4)^2)))/E4</f>
        <v>5.0843010012028931E-3</v>
      </c>
      <c r="G20" s="1">
        <f>G5/G4</f>
        <v>0.69887866746502636</v>
      </c>
      <c r="H20" s="19">
        <f>SQRT(((H5)^2)+(((G20)^2)*((H4)^2)))/G4</f>
        <v>8.6004786414000649E-3</v>
      </c>
      <c r="I20" s="1">
        <f>I5/I4</f>
        <v>0.7664029979958018</v>
      </c>
      <c r="J20" s="19">
        <f>SQRT(((J5)^2)+(((I20)^2)*((J4)^2)))/I4</f>
        <v>9.0285566718908573E-3</v>
      </c>
      <c r="K20" s="1">
        <f>K5/K4</f>
        <v>0.5768305639115695</v>
      </c>
      <c r="L20" s="19">
        <f>SQRT(((L5)^2)+(((K20)^2)*((L4)^2)))/K4</f>
        <v>9.4191932034873478E-3</v>
      </c>
      <c r="M20" s="1">
        <f>M5/M4</f>
        <v>0.50998192661652098</v>
      </c>
      <c r="N20" s="19">
        <f>SQRT(((N5)^2)+(((M20)^2)*((N4)^2)))/M4</f>
        <v>6.7779237774143698E-3</v>
      </c>
      <c r="O20" s="1">
        <f>O5/O4</f>
        <v>0.73771815025821463</v>
      </c>
      <c r="P20" s="19">
        <f>SQRT(((P5)^2)+(((O20)^2)*((P4)^2)))/O4</f>
        <v>8.8200240373222591E-3</v>
      </c>
      <c r="Q20" s="1">
        <f>Q5/Q4</f>
        <v>0.76557145792211789</v>
      </c>
      <c r="R20" s="19">
        <f>SQRT(((R5)^2)+(((Q20)^2)*((R4)^2)))/Q4</f>
        <v>6.3591174716916233E-3</v>
      </c>
      <c r="S20" s="1">
        <f>S5/S4</f>
        <v>0.48805172619284098</v>
      </c>
      <c r="T20" s="19">
        <f>SQRT(((T5)^2)+(((S20)^2)*((T4)^2)))/S4</f>
        <v>6.7967051174815515E-3</v>
      </c>
    </row>
    <row r="21" spans="1:20">
      <c r="A21" s="37" t="s">
        <v>33</v>
      </c>
      <c r="B21" s="37"/>
      <c r="C21" s="37"/>
      <c r="D21" s="37"/>
      <c r="E21" s="1">
        <f>E6/E4</f>
        <v>6.8132400593561668E-2</v>
      </c>
      <c r="F21" s="19">
        <f>SQRT(((F6)^2)+(((E21)^2)*((F4)^2)))/E4</f>
        <v>3.2901084256480623E-3</v>
      </c>
      <c r="G21" s="1">
        <f>G6/G4</f>
        <v>8.0915573458167758E-2</v>
      </c>
      <c r="H21" s="19">
        <f>SQRT(((H6)^2)+(((G21)^2)*((H4)^2)))/G4</f>
        <v>4.2363194276014591E-3</v>
      </c>
      <c r="I21" s="1">
        <f>I6/I4</f>
        <v>0.10162351908731899</v>
      </c>
      <c r="J21" s="19">
        <f>SQRT(((J6)^2)+(((I21)^2)*((J4)^2)))/I4</f>
        <v>4.4443264635149254E-3</v>
      </c>
      <c r="K21" s="1">
        <f>K6/K4</f>
        <v>8.8806522465740348E-2</v>
      </c>
      <c r="L21" s="19">
        <f>SQRT(((L6)^2)+(((K21)^2)*((L4)^2)))/K4</f>
        <v>4.4439829649839512E-3</v>
      </c>
      <c r="M21" s="1">
        <f>M6/M4</f>
        <v>8.4341429921764105E-2</v>
      </c>
      <c r="N21" s="19">
        <f>SQRT(((N6)^2)+(((M21)^2)*((N4)^2)))/M4</f>
        <v>3.2867353849531295E-3</v>
      </c>
      <c r="O21" s="1">
        <f>O6/O4</f>
        <v>9.4939932762309276E-2</v>
      </c>
      <c r="P21" s="19">
        <f>SQRT(((P6)^2)+(((O21)^2)*((P4)^2)))/O4</f>
        <v>3.7464820070679783E-3</v>
      </c>
      <c r="Q21" s="1">
        <f>Q6/Q4</f>
        <v>0.11331567400189312</v>
      </c>
      <c r="R21" s="19">
        <f>SQRT(((R6)^2)+(((Q21)^2)*((R4)^2)))/Q4</f>
        <v>3.1782113782679346E-3</v>
      </c>
      <c r="S21" s="1">
        <f>S6/S4</f>
        <v>7.6161554964045933E-2</v>
      </c>
      <c r="T21" s="19">
        <f>SQRT(((T6)^2)+(((S21)^2)*((T4)^2)))/S4</f>
        <v>3.3165600491325245E-3</v>
      </c>
    </row>
    <row r="22" spans="1:20">
      <c r="A22" s="37" t="s">
        <v>34</v>
      </c>
      <c r="B22" s="37"/>
      <c r="C22" s="37"/>
      <c r="D22" s="37"/>
      <c r="E22" s="1">
        <f>E7/E4</f>
        <v>0.3402158222545249</v>
      </c>
      <c r="F22" s="19">
        <f>SQRT(((F7)^2)+(((E22)^2)*((F4)^2)))/E4</f>
        <v>5.8067971097553002E-3</v>
      </c>
      <c r="G22" s="1">
        <f>G7/G4</f>
        <v>6.7933155516847199E-2</v>
      </c>
      <c r="H22" s="19">
        <f>SQRT(((H7)^2)+(((G22)^2)*((H4)^2)))/G4</f>
        <v>3.6572910776828597E-3</v>
      </c>
      <c r="I22" s="1">
        <f>I7/I4</f>
        <v>3.5283374642742789E-2</v>
      </c>
      <c r="J22" s="19">
        <f>SQRT(((J7)^2)+(((I22)^2)*((J4)^2)))/I4</f>
        <v>2.1693488105989913E-3</v>
      </c>
      <c r="K22" s="1">
        <f>K7/K4</f>
        <v>0.12335267153702908</v>
      </c>
      <c r="L22" s="19">
        <f>SQRT(((L7)^2)+(((K22)^2)*((L4)^2)))/K4</f>
        <v>4.3684749168392918E-3</v>
      </c>
      <c r="M22" s="1">
        <f>M7/M4</f>
        <v>0.25275180348967169</v>
      </c>
      <c r="N22" s="19">
        <f>SQRT(((N7)^2)+(((M22)^2)*((N4)^2)))/M4</f>
        <v>5.6382753443597758E-3</v>
      </c>
      <c r="O22" s="1">
        <f>O7/O4</f>
        <v>3.9267046478641453E-2</v>
      </c>
      <c r="P22" s="19">
        <f>SQRT(((P7)^2)+(((O22)^2)*((P4)^2)))/O4</f>
        <v>2.6328055255876869E-3</v>
      </c>
      <c r="Q22" s="1">
        <f>Q7/Q4</f>
        <v>3.9485849298885406E-2</v>
      </c>
      <c r="R22" s="19">
        <f>SQRT(((R7)^2)+(((Q22)^2)*((R4)^2)))/Q4</f>
        <v>2.10129759893341E-3</v>
      </c>
      <c r="S22" s="1">
        <f>S7/S4</f>
        <v>0.21398385046283422</v>
      </c>
      <c r="T22" s="19">
        <f>SQRT(((T7)^2)+(((S22)^2)*((T4)^2)))/S4</f>
        <v>5.0608079250244664E-3</v>
      </c>
    </row>
    <row r="23" spans="1:20">
      <c r="A23" s="37" t="s">
        <v>22</v>
      </c>
      <c r="B23" s="37"/>
      <c r="C23" s="37"/>
      <c r="D23" s="37"/>
      <c r="E23" s="1">
        <f>E14/E4</f>
        <v>0.14989451157344316</v>
      </c>
      <c r="F23" s="19">
        <f>SQRT(((F8)^2)+(((E23)^2)*((F4)^2)))/E4</f>
        <v>2.1352724165308186E-3</v>
      </c>
      <c r="G23" s="1">
        <f>G14/G4</f>
        <v>6.5902781557890158E-2</v>
      </c>
      <c r="H23" s="19">
        <f>SQRT(((H8)^2)+(((G23)^2)*((H4)^2)))/G4</f>
        <v>1.9295167830981853E-3</v>
      </c>
      <c r="I23" s="1">
        <f>I14/I4</f>
        <v>2.2465993856954806E-2</v>
      </c>
      <c r="J23" s="19">
        <f>SQRT(((J8)^2)+(((I23)^2)*((J4)^2)))/I4</f>
        <v>5.8591958238044591E-4</v>
      </c>
      <c r="K23" s="1">
        <f>K14/K4</f>
        <v>0.1216963902019768</v>
      </c>
      <c r="L23" s="19">
        <f>SQRT(((L8)^2)+(((K23)^2)*((L4)^2)))/K4</f>
        <v>3.2269251946676273E-3</v>
      </c>
      <c r="M23" s="1">
        <f>M14/M4</f>
        <v>0.10473633489025115</v>
      </c>
      <c r="N23" s="19">
        <f>SQRT(((N8)^2)+(((M23)^2)*((N4)^2)))/M4</f>
        <v>1.8474250584889407E-3</v>
      </c>
      <c r="O23" s="1">
        <f>O14/O4</f>
        <v>3.6079525417884596E-2</v>
      </c>
      <c r="P23" s="19">
        <f>SQRT(((P8)^2)+(((O23)^2)*((P4)^2)))/O4</f>
        <v>1.1967200908266141E-3</v>
      </c>
      <c r="Q23" s="1">
        <f>Q14/Q4</f>
        <v>2.6445888335302276E-2</v>
      </c>
      <c r="R23" s="19">
        <f>SQRT(((R8)^2)+(((Q23)^2)*((R4)^2)))/Q4</f>
        <v>5.5169530784407418E-4</v>
      </c>
      <c r="S23" s="1">
        <f>S14/S4</f>
        <v>0.13700290016288585</v>
      </c>
      <c r="T23" s="19">
        <f>SQRT(((T8)^2)+(((S23)^2)*((T4)^2)))/S4</f>
        <v>2.4846041410075109E-3</v>
      </c>
    </row>
    <row r="24" spans="1:20">
      <c r="A24" s="37" t="s">
        <v>23</v>
      </c>
      <c r="B24" s="37"/>
      <c r="C24" s="37"/>
      <c r="D24" s="37"/>
      <c r="E24" s="1">
        <f>E15/E4</f>
        <v>8.902617526220688E-2</v>
      </c>
      <c r="F24" s="19">
        <f>SQRT(((F9)^2)+(((E24)^2)*((F4)^2)))/E4</f>
        <v>3.4379376652988367E-3</v>
      </c>
      <c r="G24" s="1">
        <f>G15/G4</f>
        <v>8.4744978498720813E-2</v>
      </c>
      <c r="H24" s="19">
        <f>SQRT(((H9)^2)+(((G24)^2)*((H4)^2)))/G4</f>
        <v>2.9289256280460038E-3</v>
      </c>
      <c r="I24" s="1">
        <f>I15/I4</f>
        <v>7.2860310947191156E-2</v>
      </c>
      <c r="J24" s="19">
        <f>SQRT(((J9)^2)+(((I24)^2)*((J4)^2)))/I4</f>
        <v>2.014813048930887E-3</v>
      </c>
      <c r="K24" s="1">
        <f>K15/K4</f>
        <v>8.8523014849830495E-2</v>
      </c>
      <c r="L24" s="19">
        <f>SQRT(((L9)^2)+(((K24)^2)*((L4)^2)))/K4</f>
        <v>3.3259914585213341E-3</v>
      </c>
      <c r="M24" s="1">
        <f>M15/M4</f>
        <v>4.5563707907028302E-2</v>
      </c>
      <c r="N24" s="19">
        <f>SQRT(((N9)^2)+(((M24)^2)*((N4)^2)))/M4</f>
        <v>2.3036767880389537E-3</v>
      </c>
      <c r="O24" s="1">
        <f>O15/O4</f>
        <v>9.0751291073373722E-2</v>
      </c>
      <c r="P24" s="19">
        <f>SQRT(((P9)^2)+(((O24)^2)*((P4)^2)))/O4</f>
        <v>1.7509563911165891E-3</v>
      </c>
      <c r="Q24" s="1">
        <f>Q15/Q4</f>
        <v>5.4060300991319532E-2</v>
      </c>
      <c r="R24" s="19">
        <f>SQRT(((R9)^2)+(((Q24)^2)*((R4)^2)))/Q4</f>
        <v>1.1627413068364708E-3</v>
      </c>
      <c r="S24" s="1">
        <f>S15/S4</f>
        <v>8.2095963608915024E-2</v>
      </c>
      <c r="T24" s="19">
        <f>SQRT(((T9)^2)+(((S24)^2)*((T4)^2)))/S4</f>
        <v>4.2770593429853334E-3</v>
      </c>
    </row>
    <row r="25" spans="1:20">
      <c r="A25" s="37" t="s">
        <v>35</v>
      </c>
      <c r="B25" s="37"/>
      <c r="C25" s="37"/>
      <c r="D25" s="37"/>
      <c r="E25" s="1">
        <f>E13/E4</f>
        <v>6.6927106992519914E-2</v>
      </c>
      <c r="F25" s="19">
        <f>SQRT(((F10)^2)+(((E25)^2)*((F4)^2)))/E4</f>
        <v>2.6146415196183488E-3</v>
      </c>
      <c r="G25" s="1">
        <f>G13/G4</f>
        <v>7.585052528441566E-2</v>
      </c>
      <c r="H25" s="19">
        <f>SQRT(((H10)^2)+(((G25)^2)*((H4)^2)))/G4</f>
        <v>3.4626102036759135E-3</v>
      </c>
      <c r="I25" s="1">
        <f>I13/I4</f>
        <v>6.286541038625286E-2</v>
      </c>
      <c r="J25" s="19">
        <f>SQRT(((J10)^2)+(((I25)^2)*((J4)^2)))/I4</f>
        <v>2.7152120205456887E-3</v>
      </c>
      <c r="K25" s="1">
        <f>K13/K4</f>
        <v>7.6454543284152229E-2</v>
      </c>
      <c r="L25" s="19">
        <f>SQRT(((L10)^2)+(((K25)^2)*((L4)^2)))/K4</f>
        <v>3.0747915676601124E-3</v>
      </c>
      <c r="M25" s="1">
        <f>M13/M4</f>
        <v>3.4645783236398012E-2</v>
      </c>
      <c r="N25" s="19">
        <f>SQRT(((N10)^2)+(((M25)^2)*((N4)^2)))/M4</f>
        <v>1.9167719866204347E-3</v>
      </c>
      <c r="O25" s="1">
        <f>O13/O4</f>
        <v>7.886322850627317E-2</v>
      </c>
      <c r="P25" s="19">
        <f>SQRT(((P10)^2)+(((O25)^2)*((P4)^2)))/O4</f>
        <v>3.3691283541420849E-3</v>
      </c>
      <c r="Q25" s="1">
        <f>Q13/Q4</f>
        <v>3.6449887366729529E-2</v>
      </c>
      <c r="R25" s="19">
        <f>SQRT(((R10)^2)+(((Q25)^2)*((R4)^2)))/Q4</f>
        <v>1.4638540964100704E-3</v>
      </c>
      <c r="S25" s="1">
        <f>S13/S4</f>
        <v>7.046054983910055E-2</v>
      </c>
      <c r="T25" s="19">
        <f>SQRT(((T10)^2)+(((S25)^2)*((T4)^2)))/S4</f>
        <v>3.100564350193864E-3</v>
      </c>
    </row>
    <row r="26" spans="1:20">
      <c r="G26" s="12"/>
    </row>
    <row r="27" spans="1:20">
      <c r="A27" t="s">
        <v>24</v>
      </c>
    </row>
    <row r="28" spans="1:20">
      <c r="B28" t="s">
        <v>0</v>
      </c>
      <c r="C28" t="s">
        <v>27</v>
      </c>
      <c r="D28" t="s">
        <v>26</v>
      </c>
      <c r="E28" t="s">
        <v>30</v>
      </c>
      <c r="F28" t="s">
        <v>29</v>
      </c>
      <c r="G28" t="s">
        <v>28</v>
      </c>
      <c r="H28" t="s">
        <v>25</v>
      </c>
      <c r="I28" t="s">
        <v>31</v>
      </c>
    </row>
    <row r="29" spans="1:20">
      <c r="A29" t="s">
        <v>32</v>
      </c>
      <c r="B29" s="1">
        <f>O20</f>
        <v>0.73771815025821463</v>
      </c>
      <c r="C29" s="1">
        <f>I20</f>
        <v>0.7664029979958018</v>
      </c>
      <c r="D29" s="1">
        <f>G20</f>
        <v>0.69887866746502636</v>
      </c>
      <c r="E29" s="1">
        <f>Q20</f>
        <v>0.76557145792211789</v>
      </c>
      <c r="F29" s="1">
        <f>M20</f>
        <v>0.50998192661652098</v>
      </c>
      <c r="G29" s="1">
        <f>K20</f>
        <v>0.5768305639115695</v>
      </c>
      <c r="H29" s="1">
        <f>E20</f>
        <v>0.3433007278196703</v>
      </c>
      <c r="I29" s="1">
        <f>S20</f>
        <v>0.48805172619284098</v>
      </c>
    </row>
    <row r="30" spans="1:20">
      <c r="A30" t="s">
        <v>33</v>
      </c>
      <c r="B30" s="25">
        <f>O21</f>
        <v>9.4939932762309276E-2</v>
      </c>
      <c r="C30" s="1">
        <f>I21</f>
        <v>0.10162351908731899</v>
      </c>
      <c r="D30" s="1">
        <f>G21</f>
        <v>8.0915573458167758E-2</v>
      </c>
      <c r="E30" s="1">
        <f>Q21</f>
        <v>0.11331567400189312</v>
      </c>
      <c r="F30" s="1">
        <f>M21</f>
        <v>8.4341429921764105E-2</v>
      </c>
      <c r="G30" s="1">
        <f>K21</f>
        <v>8.8806522465740348E-2</v>
      </c>
      <c r="H30" s="1">
        <f>E21</f>
        <v>6.8132400593561668E-2</v>
      </c>
      <c r="I30" s="1">
        <f>S21</f>
        <v>7.6161554964045933E-2</v>
      </c>
    </row>
    <row r="31" spans="1:20">
      <c r="A31" t="s">
        <v>34</v>
      </c>
      <c r="B31" s="25">
        <f>O22</f>
        <v>3.9267046478641453E-2</v>
      </c>
      <c r="C31" s="1">
        <f>I22</f>
        <v>3.5283374642742789E-2</v>
      </c>
      <c r="D31" s="1">
        <f>G22</f>
        <v>6.7933155516847199E-2</v>
      </c>
      <c r="E31" s="1">
        <f>Q22</f>
        <v>3.9485849298885406E-2</v>
      </c>
      <c r="F31" s="1">
        <f>M22</f>
        <v>0.25275180348967169</v>
      </c>
      <c r="G31" s="1">
        <f>K22</f>
        <v>0.12335267153702908</v>
      </c>
      <c r="H31" s="1">
        <f>E22</f>
        <v>0.3402158222545249</v>
      </c>
      <c r="I31" s="1">
        <f>S22</f>
        <v>0.21398385046283422</v>
      </c>
    </row>
    <row r="32" spans="1:20">
      <c r="A32" t="s">
        <v>36</v>
      </c>
      <c r="B32" s="11">
        <f>O23</f>
        <v>3.6079525417884596E-2</v>
      </c>
      <c r="C32" s="11">
        <f>I23</f>
        <v>2.2465993856954806E-2</v>
      </c>
      <c r="D32" s="11">
        <f>G23</f>
        <v>6.5902781557890158E-2</v>
      </c>
      <c r="E32" s="11">
        <f>Q23</f>
        <v>2.6445888335302276E-2</v>
      </c>
      <c r="F32" s="11">
        <f>M23</f>
        <v>0.10473633489025115</v>
      </c>
      <c r="G32" s="11">
        <f>K23</f>
        <v>0.1216963902019768</v>
      </c>
      <c r="H32" s="11">
        <f>E23</f>
        <v>0.14989451157344316</v>
      </c>
      <c r="I32" s="11">
        <f>S23</f>
        <v>0.13700290016288585</v>
      </c>
    </row>
    <row r="33" spans="1:9">
      <c r="A33" t="s">
        <v>35</v>
      </c>
      <c r="B33" s="25">
        <f>O25</f>
        <v>7.886322850627317E-2</v>
      </c>
      <c r="C33" s="1">
        <f>I25</f>
        <v>6.286541038625286E-2</v>
      </c>
      <c r="D33" s="1">
        <f>G25</f>
        <v>7.585052528441566E-2</v>
      </c>
      <c r="E33" s="1">
        <f>Q25</f>
        <v>3.6449887366729529E-2</v>
      </c>
      <c r="F33" s="1">
        <f>M25</f>
        <v>3.4645783236398012E-2</v>
      </c>
      <c r="G33" s="1">
        <f>K25</f>
        <v>7.6454543284152229E-2</v>
      </c>
      <c r="H33" s="1">
        <f>E25</f>
        <v>6.6927106992519914E-2</v>
      </c>
      <c r="I33" s="1">
        <f>S25</f>
        <v>7.046054983910055E-2</v>
      </c>
    </row>
    <row r="36" spans="1:9">
      <c r="B36" t="s">
        <v>37</v>
      </c>
    </row>
  </sheetData>
  <mergeCells count="25">
    <mergeCell ref="A10:D10"/>
    <mergeCell ref="A11:D11"/>
    <mergeCell ref="A25:D25"/>
    <mergeCell ref="A13:D13"/>
    <mergeCell ref="A20:D20"/>
    <mergeCell ref="A21:D21"/>
    <mergeCell ref="A22:D22"/>
    <mergeCell ref="A23:D23"/>
    <mergeCell ref="A24:D24"/>
    <mergeCell ref="A12:D12"/>
    <mergeCell ref="S2:T2"/>
    <mergeCell ref="A4:D4"/>
    <mergeCell ref="A5:D5"/>
    <mergeCell ref="K2:L2"/>
    <mergeCell ref="M2:N2"/>
    <mergeCell ref="E2:F2"/>
    <mergeCell ref="G2:H2"/>
    <mergeCell ref="I2:J2"/>
    <mergeCell ref="O2:P2"/>
    <mergeCell ref="Q2:R2"/>
    <mergeCell ref="A7:D7"/>
    <mergeCell ref="A8:D8"/>
    <mergeCell ref="A9:D9"/>
    <mergeCell ref="A6:D6"/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 Cities</vt:lpstr>
      <vt:lpstr>2019</vt:lpstr>
      <vt:lpstr>2018</vt:lpstr>
      <vt:lpstr>2013-2017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2016-09-01T15:35:23Z</dcterms:created>
  <dcterms:modified xsi:type="dcterms:W3CDTF">2022-07-26T21:09:25Z</dcterms:modified>
</cp:coreProperties>
</file>