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Drive Alone\For Web\"/>
    </mc:Choice>
  </mc:AlternateContent>
  <xr:revisionPtr revIDLastSave="0" documentId="13_ncr:1_{CE7D4133-4CA0-4D9A-BD33-E82461344007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1" l="1"/>
  <c r="T20" i="1"/>
  <c r="T21" i="1" s="1"/>
  <c r="S23" i="1" s="1"/>
  <c r="T7" i="1"/>
  <c r="T78" i="1" l="1"/>
  <c r="S78" i="1"/>
  <c r="R78" i="1"/>
  <c r="Q78" i="1"/>
  <c r="T77" i="1"/>
  <c r="S77" i="1"/>
  <c r="R77" i="1"/>
  <c r="Q77" i="1"/>
  <c r="T76" i="1"/>
  <c r="S76" i="1"/>
  <c r="R76" i="1"/>
  <c r="Q76" i="1"/>
  <c r="T75" i="1"/>
  <c r="S75" i="1"/>
  <c r="R75" i="1"/>
  <c r="Q75" i="1"/>
  <c r="T52" i="1"/>
  <c r="Z51" i="1" s="1"/>
  <c r="S52" i="1"/>
  <c r="Y51" i="1" s="1"/>
  <c r="R52" i="1"/>
  <c r="Q52" i="1"/>
  <c r="T51" i="1"/>
  <c r="S51" i="1"/>
  <c r="Y50" i="1" s="1"/>
  <c r="R51" i="1"/>
  <c r="X50" i="1" s="1"/>
  <c r="Q51" i="1"/>
  <c r="T50" i="1"/>
  <c r="Z49" i="1" s="1"/>
  <c r="S50" i="1"/>
  <c r="R50" i="1"/>
  <c r="Q50" i="1"/>
  <c r="T49" i="1"/>
  <c r="S49" i="1"/>
  <c r="R49" i="1"/>
  <c r="Q49" i="1"/>
  <c r="Q62" i="1" s="1"/>
  <c r="T172" i="1"/>
  <c r="S172" i="1"/>
  <c r="R172" i="1"/>
  <c r="Q172" i="1"/>
  <c r="T171" i="1"/>
  <c r="S171" i="1"/>
  <c r="R171" i="1"/>
  <c r="Q171" i="1"/>
  <c r="T170" i="1"/>
  <c r="S170" i="1"/>
  <c r="R170" i="1"/>
  <c r="Q170" i="1"/>
  <c r="T169" i="1"/>
  <c r="S169" i="1"/>
  <c r="R169" i="1"/>
  <c r="Q169" i="1"/>
  <c r="T146" i="1"/>
  <c r="Z145" i="1" s="1"/>
  <c r="S146" i="1"/>
  <c r="Y145" i="1" s="1"/>
  <c r="R146" i="1"/>
  <c r="Q146" i="1"/>
  <c r="T145" i="1"/>
  <c r="S145" i="1"/>
  <c r="R145" i="1"/>
  <c r="X144" i="1" s="1"/>
  <c r="Q145" i="1"/>
  <c r="T144" i="1"/>
  <c r="Z143" i="1" s="1"/>
  <c r="S144" i="1"/>
  <c r="Y143" i="1" s="1"/>
  <c r="R144" i="1"/>
  <c r="Q144" i="1"/>
  <c r="T143" i="1"/>
  <c r="S143" i="1"/>
  <c r="R143" i="1"/>
  <c r="Q143" i="1"/>
  <c r="Q154" i="1" s="1"/>
  <c r="T126" i="1"/>
  <c r="S126" i="1"/>
  <c r="R126" i="1"/>
  <c r="Q126" i="1"/>
  <c r="T125" i="1"/>
  <c r="S125" i="1"/>
  <c r="R125" i="1"/>
  <c r="Q125" i="1"/>
  <c r="T124" i="1"/>
  <c r="S124" i="1"/>
  <c r="R124" i="1"/>
  <c r="Q124" i="1"/>
  <c r="T123" i="1"/>
  <c r="S123" i="1"/>
  <c r="R123" i="1"/>
  <c r="Q123" i="1"/>
  <c r="T100" i="1"/>
  <c r="Z99" i="1" s="1"/>
  <c r="S100" i="1"/>
  <c r="Y99" i="1" s="1"/>
  <c r="R100" i="1"/>
  <c r="X99" i="1" s="1"/>
  <c r="Q100" i="1"/>
  <c r="T99" i="1"/>
  <c r="S99" i="1"/>
  <c r="R99" i="1"/>
  <c r="Q99" i="1"/>
  <c r="T98" i="1"/>
  <c r="T109" i="1" s="1"/>
  <c r="S98" i="1"/>
  <c r="Y97" i="1" s="1"/>
  <c r="R98" i="1"/>
  <c r="Q98" i="1"/>
  <c r="T97" i="1"/>
  <c r="T108" i="1" s="1"/>
  <c r="S97" i="1"/>
  <c r="S108" i="1" s="1"/>
  <c r="R97" i="1"/>
  <c r="Q97" i="1"/>
  <c r="Q104" i="1" s="1"/>
  <c r="R88" i="1" l="1"/>
  <c r="S135" i="1"/>
  <c r="S137" i="1"/>
  <c r="S88" i="1"/>
  <c r="S61" i="1"/>
  <c r="AE49" i="1" s="1"/>
  <c r="Y49" i="1"/>
  <c r="T61" i="1"/>
  <c r="AF49" i="1" s="1"/>
  <c r="T62" i="1"/>
  <c r="AF50" i="1" s="1"/>
  <c r="S87" i="1"/>
  <c r="Q61" i="1"/>
  <c r="Q65" i="1" s="1"/>
  <c r="Q63" i="1"/>
  <c r="T63" i="1"/>
  <c r="AF51" i="1" s="1"/>
  <c r="T87" i="1"/>
  <c r="T89" i="1"/>
  <c r="S63" i="1"/>
  <c r="AE51" i="1" s="1"/>
  <c r="S89" i="1"/>
  <c r="R61" i="1"/>
  <c r="AD49" i="1" s="1"/>
  <c r="R63" i="1"/>
  <c r="AD51" i="1" s="1"/>
  <c r="Q88" i="1"/>
  <c r="R109" i="1"/>
  <c r="AD97" i="1" s="1"/>
  <c r="Q135" i="1"/>
  <c r="R56" i="1"/>
  <c r="R89" i="1"/>
  <c r="Q89" i="1"/>
  <c r="Q137" i="1"/>
  <c r="R135" i="1"/>
  <c r="R137" i="1"/>
  <c r="S56" i="1"/>
  <c r="T56" i="1"/>
  <c r="T88" i="1"/>
  <c r="Z50" i="1"/>
  <c r="Q60" i="1"/>
  <c r="R60" i="1"/>
  <c r="R62" i="1"/>
  <c r="AD50" i="1" s="1"/>
  <c r="Q56" i="1"/>
  <c r="S60" i="1"/>
  <c r="S62" i="1"/>
  <c r="AE50" i="1" s="1"/>
  <c r="Q87" i="1"/>
  <c r="X51" i="1"/>
  <c r="R87" i="1"/>
  <c r="X49" i="1"/>
  <c r="T60" i="1"/>
  <c r="S136" i="1"/>
  <c r="T137" i="1"/>
  <c r="T136" i="1"/>
  <c r="R182" i="1"/>
  <c r="S182" i="1"/>
  <c r="R104" i="1"/>
  <c r="T182" i="1"/>
  <c r="Q110" i="1"/>
  <c r="S109" i="1"/>
  <c r="AE97" i="1" s="1"/>
  <c r="T135" i="1"/>
  <c r="S156" i="1"/>
  <c r="AE144" i="1" s="1"/>
  <c r="S155" i="1"/>
  <c r="AE143" i="1" s="1"/>
  <c r="X97" i="1"/>
  <c r="Q136" i="1"/>
  <c r="T156" i="1"/>
  <c r="AF144" i="1" s="1"/>
  <c r="T155" i="1"/>
  <c r="AF143" i="1" s="1"/>
  <c r="S181" i="1"/>
  <c r="S183" i="1"/>
  <c r="R136" i="1"/>
  <c r="Q155" i="1"/>
  <c r="T157" i="1"/>
  <c r="AF145" i="1" s="1"/>
  <c r="T181" i="1"/>
  <c r="T183" i="1"/>
  <c r="Q109" i="1"/>
  <c r="Q113" i="1" s="1"/>
  <c r="R155" i="1"/>
  <c r="AD143" i="1" s="1"/>
  <c r="R111" i="1"/>
  <c r="AD99" i="1" s="1"/>
  <c r="R110" i="1"/>
  <c r="AD98" i="1" s="1"/>
  <c r="S111" i="1"/>
  <c r="AE99" i="1" s="1"/>
  <c r="S110" i="1"/>
  <c r="AE98" i="1" s="1"/>
  <c r="S104" i="1"/>
  <c r="T111" i="1"/>
  <c r="Q157" i="1"/>
  <c r="T158" i="1" s="1"/>
  <c r="S163" i="1" s="1"/>
  <c r="T110" i="1"/>
  <c r="AF98" i="1" s="1"/>
  <c r="T104" i="1"/>
  <c r="R150" i="1"/>
  <c r="R157" i="1"/>
  <c r="Q183" i="1"/>
  <c r="Q182" i="1"/>
  <c r="S150" i="1"/>
  <c r="R183" i="1"/>
  <c r="T150" i="1"/>
  <c r="Y144" i="1"/>
  <c r="Q111" i="1"/>
  <c r="AD145" i="1"/>
  <c r="AF97" i="1"/>
  <c r="Z97" i="1"/>
  <c r="S157" i="1"/>
  <c r="X98" i="1"/>
  <c r="Z144" i="1"/>
  <c r="Q156" i="1"/>
  <c r="Y98" i="1"/>
  <c r="R154" i="1"/>
  <c r="Q150" i="1"/>
  <c r="S154" i="1"/>
  <c r="Q181" i="1"/>
  <c r="X143" i="1"/>
  <c r="X145" i="1"/>
  <c r="R156" i="1"/>
  <c r="AD144" i="1" s="1"/>
  <c r="Z98" i="1"/>
  <c r="Q108" i="1"/>
  <c r="R108" i="1"/>
  <c r="T154" i="1"/>
  <c r="R181" i="1"/>
  <c r="Q5" i="1"/>
  <c r="T65" i="1" l="1"/>
  <c r="S64" i="1"/>
  <c r="R69" i="1" s="1"/>
  <c r="T66" i="1"/>
  <c r="S68" i="1" s="1"/>
  <c r="T64" i="1"/>
  <c r="S69" i="1" s="1"/>
  <c r="R64" i="1"/>
  <c r="Q69" i="1" s="1"/>
  <c r="S65" i="1"/>
  <c r="S66" i="1" s="1"/>
  <c r="R68" i="1" s="1"/>
  <c r="R65" i="1"/>
  <c r="R66" i="1" s="1"/>
  <c r="Q68" i="1" s="1"/>
  <c r="Q159" i="1"/>
  <c r="S160" i="1" s="1"/>
  <c r="R162" i="1" s="1"/>
  <c r="R158" i="1"/>
  <c r="Q163" i="1" s="1"/>
  <c r="T159" i="1"/>
  <c r="R112" i="1"/>
  <c r="Q117" i="1" s="1"/>
  <c r="R113" i="1"/>
  <c r="R114" i="1" s="1"/>
  <c r="Q116" i="1" s="1"/>
  <c r="S113" i="1"/>
  <c r="S114" i="1" s="1"/>
  <c r="R116" i="1" s="1"/>
  <c r="S159" i="1"/>
  <c r="S112" i="1"/>
  <c r="R117" i="1" s="1"/>
  <c r="T112" i="1"/>
  <c r="S117" i="1" s="1"/>
  <c r="AF99" i="1"/>
  <c r="T113" i="1"/>
  <c r="T114" i="1" s="1"/>
  <c r="S116" i="1" s="1"/>
  <c r="AE145" i="1"/>
  <c r="S158" i="1"/>
  <c r="R163" i="1" s="1"/>
  <c r="R159" i="1"/>
  <c r="Q4" i="1"/>
  <c r="Q16" i="1" s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Z6" i="1"/>
  <c r="S7" i="1"/>
  <c r="Y6" i="1" s="1"/>
  <c r="R7" i="1"/>
  <c r="Q7" i="1"/>
  <c r="T6" i="1"/>
  <c r="Z5" i="1" s="1"/>
  <c r="S6" i="1"/>
  <c r="Y5" i="1" s="1"/>
  <c r="R6" i="1"/>
  <c r="X5" i="1" s="1"/>
  <c r="Q6" i="1"/>
  <c r="T5" i="1"/>
  <c r="Z4" i="1" s="1"/>
  <c r="S5" i="1"/>
  <c r="Y4" i="1" s="1"/>
  <c r="R5" i="1"/>
  <c r="T4" i="1"/>
  <c r="S4" i="1"/>
  <c r="S15" i="1" s="1"/>
  <c r="R4" i="1"/>
  <c r="T160" i="1" l="1"/>
  <c r="S162" i="1" s="1"/>
  <c r="Q15" i="1"/>
  <c r="R160" i="1"/>
  <c r="Q162" i="1" s="1"/>
  <c r="R44" i="1"/>
  <c r="Q42" i="1"/>
  <c r="R43" i="1"/>
  <c r="Q43" i="1"/>
  <c r="R11" i="1"/>
  <c r="T11" i="1"/>
  <c r="T43" i="1"/>
  <c r="S43" i="1"/>
  <c r="Q18" i="1"/>
  <c r="S44" i="1"/>
  <c r="T44" i="1"/>
  <c r="S42" i="1"/>
  <c r="T42" i="1"/>
  <c r="S18" i="1"/>
  <c r="AE6" i="1" s="1"/>
  <c r="R16" i="1"/>
  <c r="AD4" i="1" s="1"/>
  <c r="R18" i="1"/>
  <c r="AD6" i="1" s="1"/>
  <c r="S16" i="1"/>
  <c r="AF4" i="1"/>
  <c r="T18" i="1"/>
  <c r="AF6" i="1" s="1"/>
  <c r="Q17" i="1"/>
  <c r="Q20" i="1" s="1"/>
  <c r="R17" i="1"/>
  <c r="AD5" i="1" s="1"/>
  <c r="Q11" i="1"/>
  <c r="S17" i="1"/>
  <c r="AE5" i="1" s="1"/>
  <c r="Q44" i="1"/>
  <c r="T15" i="1"/>
  <c r="T17" i="1"/>
  <c r="R42" i="1"/>
  <c r="S11" i="1"/>
  <c r="X6" i="1"/>
  <c r="R15" i="1"/>
  <c r="X4" i="1"/>
  <c r="R19" i="1" l="1"/>
  <c r="Q24" i="1" s="1"/>
  <c r="T19" i="1"/>
  <c r="S24" i="1" s="1"/>
  <c r="S20" i="1"/>
  <c r="S21" i="1" s="1"/>
  <c r="R23" i="1" s="1"/>
  <c r="S19" i="1"/>
  <c r="R24" i="1" s="1"/>
  <c r="AE4" i="1"/>
  <c r="AF5" i="1"/>
  <c r="R20" i="1"/>
  <c r="R21" i="1" s="1"/>
  <c r="Q23" i="1" s="1"/>
</calcChain>
</file>

<file path=xl/sharedStrings.xml><?xml version="1.0" encoding="utf-8"?>
<sst xmlns="http://schemas.openxmlformats.org/spreadsheetml/2006/main" count="492" uniqueCount="66">
  <si>
    <t xml:space="preserve">S0802: MEANS OF TRANSPORTATION TO WORK BY SELECTED CHARACTERISTICS </t>
  </si>
  <si>
    <t>Subject</t>
  </si>
  <si>
    <t>Travis County, Texas</t>
  </si>
  <si>
    <t>Total</t>
  </si>
  <si>
    <t>Car, truck, or van -- drove alone</t>
  </si>
  <si>
    <t>Car, truck, or van -- carpooled</t>
  </si>
  <si>
    <t>Public transportation (excluding taxicab)</t>
  </si>
  <si>
    <t>Estimate</t>
  </si>
  <si>
    <t>Margin of Error</t>
  </si>
  <si>
    <t>POVERTY STATUS IN THE PAST 12 MONTHS</t>
  </si>
  <si>
    <t/>
  </si>
  <si>
    <t xml:space="preserve">  Workers 16 years and over for whom poverty status is determined</t>
  </si>
  <si>
    <t xml:space="preserve">    Below 100 percent of the poverty level</t>
  </si>
  <si>
    <t>+/-0.3</t>
  </si>
  <si>
    <t>+/-0.4</t>
  </si>
  <si>
    <t xml:space="preserve">    100 to 149 percent of the poverty level</t>
  </si>
  <si>
    <t>+/-1.0</t>
  </si>
  <si>
    <t>+/-1.9</t>
  </si>
  <si>
    <t xml:space="preserve">    At or above 150 percent of the poverty level</t>
  </si>
  <si>
    <t>+/-0.6</t>
  </si>
  <si>
    <t>+/-0.7</t>
  </si>
  <si>
    <t>+/-0.9</t>
  </si>
  <si>
    <t>Drove Alone</t>
  </si>
  <si>
    <t>Carpooled</t>
  </si>
  <si>
    <t>Overall</t>
  </si>
  <si>
    <t>100% Poverty</t>
  </si>
  <si>
    <t>100% - 150% Poverty</t>
  </si>
  <si>
    <t>Above 150% Poverty</t>
  </si>
  <si>
    <t>Public Transportation*</t>
  </si>
  <si>
    <t>&lt;150% Poverty</t>
  </si>
  <si>
    <t>Public Transportation</t>
  </si>
  <si>
    <t>150% Poverty or Less</t>
  </si>
  <si>
    <t>+/-3,925</t>
  </si>
  <si>
    <t>+/-4,123</t>
  </si>
  <si>
    <t>+/-2,209</t>
  </si>
  <si>
    <t>+/-1,345</t>
  </si>
  <si>
    <t>+/-2.5</t>
  </si>
  <si>
    <t>+/-1.4</t>
  </si>
  <si>
    <t>+/-2.9</t>
  </si>
  <si>
    <t>+/-8,659</t>
  </si>
  <si>
    <t>+/-10,459</t>
  </si>
  <si>
    <t>+/-5,215</t>
  </si>
  <si>
    <t>+/-2,709</t>
  </si>
  <si>
    <t>+/-2.4</t>
  </si>
  <si>
    <t>+/-5.4</t>
  </si>
  <si>
    <t>+/-4.3</t>
  </si>
  <si>
    <t>+/-3.4</t>
  </si>
  <si>
    <t>+/-6.9</t>
  </si>
  <si>
    <t>2013-2017 American Community Survey 5-Year Estimates</t>
  </si>
  <si>
    <t xml:space="preserve">Source: U.S. Census Bureau, 2013-2017 American Community Survey 5-Year Estimates
</t>
  </si>
  <si>
    <t>2017 American Community Survey 1-Year Estimates</t>
  </si>
  <si>
    <t xml:space="preserve">Source: U.S. Census Bureau, 2017 American Community Survey 1-Year Estimates
</t>
  </si>
  <si>
    <t>2014-2018 American Community Survey 5-Year Estimates</t>
  </si>
  <si>
    <t>2018 American Community Survey 1-Year Estimates</t>
  </si>
  <si>
    <t>https://data.census.gov/cedsci/table?q=s0802&amp;g=0500000US48453&amp;tid=ACSST5Y2019.S0802&amp;hidePreview=true</t>
  </si>
  <si>
    <t>2015-2019 American Community Survey 5-Year Estimates</t>
  </si>
  <si>
    <t>2019 American Community Survey 1-Year Estimates</t>
  </si>
  <si>
    <t xml:space="preserve">Source: U.S. Census Bureau, 2018 American Community Survey 1-Year Estimates
</t>
  </si>
  <si>
    <t xml:space="preserve">Source: U.S. Census Bureau, 2014-2018 American Community Survey 5-Year Estimates
</t>
  </si>
  <si>
    <t xml:space="preserve">Source: U.S. Census Bureau, 2019 American Community Survey 1-Year Estimates
</t>
  </si>
  <si>
    <t xml:space="preserve">Source: U.S. Census Bureau, 2015-2019 American Community Survey 5-Year Estimates
</t>
  </si>
  <si>
    <t xml:space="preserve">Source: U.S. Census Bureau, 2020 American Community Survey 1-Year Estimates
</t>
  </si>
  <si>
    <t xml:space="preserve">Source: U.S. Census Bureau, 2016-2020 American Community Survey 5-Year Estimates
</t>
  </si>
  <si>
    <t>2020 American Community Survey 1-Year Estimates</t>
  </si>
  <si>
    <t>2016-2020 American Community Survey 5-Year Estimates</t>
  </si>
  <si>
    <t>https://data.census.gov/cedsci/table?q=S0802&amp;g=0500000US48453_310XX00US12420&amp;tid=ACSST5Y2020.S0802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</si>
</sst>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indexed="8"/>
      <name val="Tw Cen MT"/>
      <family val="2"/>
    </font>
    <font>
      <sz val="11"/>
      <color theme="1"/>
      <name val="Tw Cen MT"/>
      <family val="2"/>
    </font>
    <font>
      <sz val="12"/>
      <color theme="1"/>
      <name val="Tw Cen MT"/>
      <family val="2"/>
    </font>
    <font>
      <sz val="10"/>
      <color indexed="8"/>
      <name val="SansSerif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93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3" fontId="4" fillId="0" borderId="0" xfId="0" applyNumberFormat="1" applyFont="1"/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9" fontId="4" fillId="0" borderId="0" xfId="2" applyFont="1"/>
    <xf numFmtId="0" fontId="5" fillId="0" borderId="0" xfId="0" applyFont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164" fontId="5" fillId="0" borderId="9" xfId="2" applyNumberFormat="1" applyFont="1" applyBorder="1" applyAlignment="1">
      <alignment wrapText="1"/>
    </xf>
    <xf numFmtId="165" fontId="4" fillId="0" borderId="0" xfId="1" applyNumberFormat="1" applyFont="1"/>
    <xf numFmtId="0" fontId="3" fillId="2" borderId="0" xfId="0" applyFont="1" applyFill="1" applyAlignment="1">
      <alignment horizontal="left" vertical="top"/>
    </xf>
    <xf numFmtId="0" fontId="3" fillId="2" borderId="2" xfId="3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left" vertical="top" wrapText="1"/>
    </xf>
    <xf numFmtId="0" fontId="3" fillId="2" borderId="6" xfId="3" applyFont="1" applyFill="1" applyBorder="1" applyAlignment="1">
      <alignment horizontal="left" vertical="top" wrapText="1"/>
    </xf>
    <xf numFmtId="165" fontId="4" fillId="0" borderId="0" xfId="0" applyNumberFormat="1" applyFont="1"/>
    <xf numFmtId="9" fontId="4" fillId="0" borderId="0" xfId="0" applyNumberFormat="1" applyFont="1"/>
    <xf numFmtId="0" fontId="3" fillId="2" borderId="0" xfId="3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0" fontId="6" fillId="2" borderId="1" xfId="4" applyNumberFormat="1" applyFont="1" applyFill="1" applyBorder="1" applyAlignment="1">
      <alignment horizontal="left" vertical="top" wrapText="1"/>
    </xf>
    <xf numFmtId="0" fontId="6" fillId="2" borderId="1" xfId="4" applyFont="1" applyFill="1" applyBorder="1" applyAlignment="1">
      <alignment horizontal="left" vertical="top" wrapText="1"/>
    </xf>
    <xf numFmtId="3" fontId="6" fillId="2" borderId="1" xfId="4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3" fontId="6" fillId="2" borderId="10" xfId="4" applyNumberFormat="1" applyFont="1" applyFill="1" applyBorder="1" applyAlignment="1">
      <alignment vertical="top" wrapText="1"/>
    </xf>
    <xf numFmtId="3" fontId="6" fillId="2" borderId="11" xfId="4" applyNumberFormat="1" applyFont="1" applyFill="1" applyBorder="1" applyAlignment="1">
      <alignment vertical="top" wrapText="1"/>
    </xf>
    <xf numFmtId="10" fontId="6" fillId="2" borderId="10" xfId="4" applyNumberFormat="1" applyFont="1" applyFill="1" applyBorder="1" applyAlignment="1">
      <alignment vertical="top" wrapText="1"/>
    </xf>
    <xf numFmtId="10" fontId="6" fillId="2" borderId="11" xfId="4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left" vertical="top" wrapText="1"/>
    </xf>
    <xf numFmtId="0" fontId="3" fillId="2" borderId="11" xfId="3" applyFont="1" applyFill="1" applyBorder="1" applyAlignment="1">
      <alignment horizontal="left" vertical="top" wrapText="1"/>
    </xf>
    <xf numFmtId="0" fontId="3" fillId="2" borderId="12" xfId="3" applyFont="1" applyFill="1" applyBorder="1" applyAlignment="1">
      <alignment horizontal="left" vertical="top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3" fontId="6" fillId="2" borderId="10" xfId="4" applyNumberFormat="1" applyFont="1" applyFill="1" applyBorder="1" applyAlignment="1">
      <alignment horizontal="left" vertical="top" wrapText="1"/>
    </xf>
    <xf numFmtId="3" fontId="6" fillId="2" borderId="11" xfId="4" applyNumberFormat="1" applyFont="1" applyFill="1" applyBorder="1" applyAlignment="1">
      <alignment horizontal="left" vertical="top" wrapText="1"/>
    </xf>
    <xf numFmtId="3" fontId="6" fillId="2" borderId="12" xfId="4" applyNumberFormat="1" applyFont="1" applyFill="1" applyBorder="1" applyAlignment="1">
      <alignment horizontal="left" vertical="top" wrapText="1"/>
    </xf>
    <xf numFmtId="10" fontId="6" fillId="2" borderId="10" xfId="4" applyNumberFormat="1" applyFont="1" applyFill="1" applyBorder="1" applyAlignment="1">
      <alignment horizontal="left" vertical="top" wrapText="1"/>
    </xf>
    <xf numFmtId="10" fontId="6" fillId="2" borderId="11" xfId="4" applyNumberFormat="1" applyFont="1" applyFill="1" applyBorder="1" applyAlignment="1">
      <alignment horizontal="left" vertical="top" wrapText="1"/>
    </xf>
    <xf numFmtId="10" fontId="6" fillId="2" borderId="12" xfId="4" applyNumberFormat="1" applyFont="1" applyFill="1" applyBorder="1" applyAlignment="1">
      <alignment horizontal="left" vertical="top" wrapText="1"/>
    </xf>
    <xf numFmtId="0" fontId="3" fillId="2" borderId="14" xfId="3" applyFont="1" applyFill="1" applyBorder="1" applyAlignment="1">
      <alignment horizontal="left" vertical="top" wrapText="1"/>
    </xf>
    <xf numFmtId="164" fontId="4" fillId="0" borderId="0" xfId="0" applyNumberFormat="1" applyFont="1"/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3" fillId="2" borderId="14" xfId="3" applyFont="1" applyFill="1" applyBorder="1" applyAlignment="1">
      <alignment horizontal="left" vertical="top" wrapText="1"/>
    </xf>
    <xf numFmtId="0" fontId="3" fillId="2" borderId="0" xfId="3" applyFont="1" applyFill="1" applyAlignment="1">
      <alignment horizontal="left" vertical="top" wrapText="1"/>
    </xf>
    <xf numFmtId="0" fontId="3" fillId="2" borderId="10" xfId="3" applyFont="1" applyFill="1" applyBorder="1" applyAlignment="1">
      <alignment horizontal="left" vertical="top" wrapText="1"/>
    </xf>
    <xf numFmtId="0" fontId="3" fillId="2" borderId="11" xfId="3" applyFont="1" applyFill="1" applyBorder="1" applyAlignment="1">
      <alignment horizontal="left" vertical="top" wrapText="1"/>
    </xf>
    <xf numFmtId="0" fontId="3" fillId="2" borderId="12" xfId="3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5" xfId="3" applyFont="1" applyFill="1" applyBorder="1" applyAlignment="1">
      <alignment horizontal="left" vertical="top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10" fontId="6" fillId="2" borderId="10" xfId="4" applyNumberFormat="1" applyFont="1" applyFill="1" applyBorder="1" applyAlignment="1">
      <alignment horizontal="left" vertical="top" wrapText="1"/>
    </xf>
    <xf numFmtId="10" fontId="6" fillId="2" borderId="11" xfId="4" applyNumberFormat="1" applyFont="1" applyFill="1" applyBorder="1" applyAlignment="1">
      <alignment horizontal="left" vertical="top" wrapText="1"/>
    </xf>
    <xf numFmtId="10" fontId="6" fillId="2" borderId="12" xfId="4" applyNumberFormat="1" applyFont="1" applyFill="1" applyBorder="1" applyAlignment="1">
      <alignment horizontal="left" vertical="top" wrapText="1"/>
    </xf>
    <xf numFmtId="3" fontId="6" fillId="2" borderId="10" xfId="4" applyNumberFormat="1" applyFont="1" applyFill="1" applyBorder="1" applyAlignment="1">
      <alignment horizontal="left" vertical="top" wrapText="1"/>
    </xf>
    <xf numFmtId="3" fontId="6" fillId="2" borderId="11" xfId="4" applyNumberFormat="1" applyFont="1" applyFill="1" applyBorder="1" applyAlignment="1">
      <alignment horizontal="left" vertical="top" wrapText="1"/>
    </xf>
    <xf numFmtId="3" fontId="6" fillId="2" borderId="12" xfId="4" applyNumberFormat="1" applyFont="1" applyFill="1" applyBorder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2011-2015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Sheet1!$X$97</c:f>
              <c:strCache>
                <c:ptCount val="1"/>
                <c:pt idx="0">
                  <c:v>6%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Sheet1!$W$98:$W$100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Sheet1!$X$98:$X$100</c:f>
              <c:numCache>
                <c:formatCode>0%</c:formatCode>
                <c:ptCount val="3"/>
                <c:pt idx="0">
                  <c:v>5.5E-2</c:v>
                </c:pt>
                <c:pt idx="1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2-433C-A4F9-65134F0269EF}"/>
            </c:ext>
          </c:extLst>
        </c:ser>
        <c:ser>
          <c:idx val="1"/>
          <c:order val="1"/>
          <c:tx>
            <c:strRef>
              <c:f>Sheet1!$Y$97</c:f>
              <c:strCache>
                <c:ptCount val="1"/>
                <c:pt idx="0">
                  <c:v>9%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Sheet1!$W$98:$W$100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Sheet1!$Y$98:$Y$100</c:f>
              <c:numCache>
                <c:formatCode>0%</c:formatCode>
                <c:ptCount val="3"/>
                <c:pt idx="0">
                  <c:v>9.0999999999999998E-2</c:v>
                </c:pt>
                <c:pt idx="1">
                  <c:v>0.82299999999999995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2-433C-A4F9-65134F0269EF}"/>
            </c:ext>
          </c:extLst>
        </c:ser>
        <c:ser>
          <c:idx val="2"/>
          <c:order val="2"/>
          <c:tx>
            <c:strRef>
              <c:f>Sheet1!$Z$97</c:f>
              <c:strCache>
                <c:ptCount val="1"/>
                <c:pt idx="0">
                  <c:v>18%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Sheet1!$W$98:$W$100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Sheet1!$Z$98:$Z$100</c:f>
              <c:numCache>
                <c:formatCode>0%</c:formatCode>
                <c:ptCount val="3"/>
                <c:pt idx="0">
                  <c:v>0.107</c:v>
                </c:pt>
                <c:pt idx="1">
                  <c:v>0.71299999999999997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2-433C-A4F9-65134F02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29856"/>
        <c:axId val="160030248"/>
      </c:barChart>
      <c:catAx>
        <c:axId val="1600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30248"/>
        <c:crosses val="autoZero"/>
        <c:auto val="1"/>
        <c:lblAlgn val="ctr"/>
        <c:lblOffset val="100"/>
        <c:noMultiLvlLbl val="0"/>
      </c:catAx>
      <c:valAx>
        <c:axId val="1600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Sheet1!$X$96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Sheet1!$W$97:$W$99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Sheet1!$X$97:$X$99</c:f>
              <c:numCache>
                <c:formatCode>0%</c:formatCode>
                <c:ptCount val="3"/>
                <c:pt idx="0">
                  <c:v>5.7000000000000002E-2</c:v>
                </c:pt>
                <c:pt idx="1">
                  <c:v>5.5E-2</c:v>
                </c:pt>
                <c:pt idx="2">
                  <c:v>0.88800000000000001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9-43E1-B5FB-62AED2AA9B37}"/>
            </c:ext>
          </c:extLst>
        </c:ser>
        <c:ser>
          <c:idx val="1"/>
          <c:order val="1"/>
          <c:tx>
            <c:strRef>
              <c:f>Sheet1!$Y$96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Sheet1!$W$97:$W$99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Sheet1!$Y$97:$Y$99</c:f>
              <c:numCache>
                <c:formatCode>0%</c:formatCode>
                <c:ptCount val="3"/>
                <c:pt idx="0">
                  <c:v>8.5999999999999993E-2</c:v>
                </c:pt>
                <c:pt idx="1">
                  <c:v>9.0999999999999998E-2</c:v>
                </c:pt>
                <c:pt idx="2">
                  <c:v>0.82299999999999995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9-43E1-B5FB-62AED2AA9B37}"/>
            </c:ext>
          </c:extLst>
        </c:ser>
        <c:ser>
          <c:idx val="2"/>
          <c:order val="2"/>
          <c:tx>
            <c:strRef>
              <c:f>Sheet1!$Z$96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Sheet1!$W$97:$W$99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Sheet1!$Z$97:$Z$99</c:f>
              <c:numCache>
                <c:formatCode>0%</c:formatCode>
                <c:ptCount val="3"/>
                <c:pt idx="0">
                  <c:v>0.18</c:v>
                </c:pt>
                <c:pt idx="1">
                  <c:v>0.107</c:v>
                </c:pt>
                <c:pt idx="2">
                  <c:v>0.71299999999999997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9-43E1-B5FB-62AED2AA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29856"/>
        <c:axId val="160030248"/>
      </c:barChart>
      <c:catAx>
        <c:axId val="1600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30248"/>
        <c:crosses val="autoZero"/>
        <c:auto val="1"/>
        <c:lblAlgn val="ctr"/>
        <c:lblOffset val="100"/>
        <c:noMultiLvlLbl val="0"/>
      </c:catAx>
      <c:valAx>
        <c:axId val="1600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2014-2018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Sheet1!$AD$96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Sheet1!$AC$97:$AC$99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Sheet1!$AD$97:$AD$99</c:f>
              <c:numCache>
                <c:formatCode>_(* #,##0_);_(* \(#,##0\);_(* "-"??_);_(@_)</c:formatCode>
                <c:ptCount val="3"/>
                <c:pt idx="0">
                  <c:v>27756.321</c:v>
                </c:pt>
                <c:pt idx="1">
                  <c:v>26782.415000000001</c:v>
                </c:pt>
                <c:pt idx="2">
                  <c:v>432414.26400000002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1-47BE-B6D4-C09EA7AABE30}"/>
            </c:ext>
          </c:extLst>
        </c:ser>
        <c:ser>
          <c:idx val="1"/>
          <c:order val="1"/>
          <c:tx>
            <c:strRef>
              <c:f>Sheet1!$AE$96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Sheet1!$AC$97:$AC$99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Sheet1!$AE$97:$AE$99</c:f>
              <c:numCache>
                <c:formatCode>_(* #,##0_);_(* \(#,##0\);_(* "-"??_);_(@_)</c:formatCode>
                <c:ptCount val="3"/>
                <c:pt idx="0">
                  <c:v>5225.8759999999993</c:v>
                </c:pt>
                <c:pt idx="1">
                  <c:v>5529.7060000000001</c:v>
                </c:pt>
                <c:pt idx="2">
                  <c:v>50010.417999999998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1-47BE-B6D4-C09EA7AABE30}"/>
            </c:ext>
          </c:extLst>
        </c:ser>
        <c:ser>
          <c:idx val="2"/>
          <c:order val="2"/>
          <c:tx>
            <c:strRef>
              <c:f>Sheet1!$AF$96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Sheet1!$AC$97:$AC$99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Sheet1!$AF$97:$AF$99</c:f>
              <c:numCache>
                <c:formatCode>_(* #,##0_);_(* \(#,##0\);_(* "-"??_);_(@_)</c:formatCode>
                <c:ptCount val="3"/>
                <c:pt idx="0">
                  <c:v>3667.14</c:v>
                </c:pt>
                <c:pt idx="1">
                  <c:v>2179.9110000000001</c:v>
                </c:pt>
                <c:pt idx="2">
                  <c:v>14525.948999999999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B1-47BE-B6D4-C09EA7AAB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18176"/>
        <c:axId val="161018568"/>
      </c:barChart>
      <c:catAx>
        <c:axId val="1610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568"/>
        <c:crosses val="autoZero"/>
        <c:auto val="1"/>
        <c:lblAlgn val="ctr"/>
        <c:lblOffset val="100"/>
        <c:noMultiLvlLbl val="0"/>
      </c:catAx>
      <c:valAx>
        <c:axId val="16101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Sheet1!$Q$115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Sheet1!$P$116:$P$117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Sheet1!$Q$116:$Q$117</c:f>
              <c:numCache>
                <c:formatCode>0%</c:formatCode>
                <c:ptCount val="2"/>
                <c:pt idx="0">
                  <c:v>0.64395323813498706</c:v>
                </c:pt>
                <c:pt idx="1">
                  <c:v>0.79001653447870313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E-4482-AAC7-6C4D06F9E5C8}"/>
            </c:ext>
          </c:extLst>
        </c:ser>
        <c:ser>
          <c:idx val="1"/>
          <c:order val="1"/>
          <c:tx>
            <c:strRef>
              <c:f>Sheet1!$R$115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Sheet1!$P$116:$P$117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Sheet1!$R$116:$R$117</c:f>
              <c:numCache>
                <c:formatCode>0%</c:formatCode>
                <c:ptCount val="2"/>
                <c:pt idx="0">
                  <c:v>0.12699399298374606</c:v>
                </c:pt>
                <c:pt idx="1">
                  <c:v>9.1368533384438386E-2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E-4482-AAC7-6C4D06F9E5C8}"/>
            </c:ext>
          </c:extLst>
        </c:ser>
        <c:ser>
          <c:idx val="2"/>
          <c:order val="2"/>
          <c:tx>
            <c:strRef>
              <c:f>Sheet1!$S$115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Sheet1!$P$116:$P$117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Sheet1!$S$116:$S$117</c:f>
              <c:numCache>
                <c:formatCode>0%</c:formatCode>
                <c:ptCount val="2"/>
                <c:pt idx="0">
                  <c:v>6.9037673058473775E-2</c:v>
                </c:pt>
                <c:pt idx="1">
                  <c:v>2.6538763506178838E-2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E-4482-AAC7-6C4D06F9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019744"/>
        <c:axId val="161020136"/>
      </c:barChart>
      <c:catAx>
        <c:axId val="16101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20136"/>
        <c:crosses val="autoZero"/>
        <c:auto val="1"/>
        <c:lblAlgn val="ctr"/>
        <c:lblOffset val="100"/>
        <c:noMultiLvlLbl val="0"/>
      </c:catAx>
      <c:valAx>
        <c:axId val="16102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Sheet1!$X$48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Sheet1!$W$49:$W$51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Sheet1!$X$49:$X$51</c:f>
              <c:numCache>
                <c:formatCode>0%</c:formatCode>
                <c:ptCount val="3"/>
                <c:pt idx="0">
                  <c:v>5.1999999999999998E-2</c:v>
                </c:pt>
                <c:pt idx="1">
                  <c:v>4.9000000000000002E-2</c:v>
                </c:pt>
                <c:pt idx="2">
                  <c:v>0.89900000000000002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0-49C7-A1FD-0D7220BC7437}"/>
            </c:ext>
          </c:extLst>
        </c:ser>
        <c:ser>
          <c:idx val="1"/>
          <c:order val="1"/>
          <c:tx>
            <c:strRef>
              <c:f>Sheet1!$Y$48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Sheet1!$W$49:$W$51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Sheet1!$Y$49:$Y$51</c:f>
              <c:numCache>
                <c:formatCode>0%</c:formatCode>
                <c:ptCount val="3"/>
                <c:pt idx="0">
                  <c:v>0.08</c:v>
                </c:pt>
                <c:pt idx="1">
                  <c:v>8.5000000000000006E-2</c:v>
                </c:pt>
                <c:pt idx="2">
                  <c:v>0.83499999999999996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0-49C7-A1FD-0D7220BC7437}"/>
            </c:ext>
          </c:extLst>
        </c:ser>
        <c:ser>
          <c:idx val="2"/>
          <c:order val="2"/>
          <c:tx>
            <c:strRef>
              <c:f>Sheet1!$Z$48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Sheet1!$W$49:$W$51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Sheet1!$Z$49:$Z$51</c:f>
              <c:numCache>
                <c:formatCode>0%</c:formatCode>
                <c:ptCount val="3"/>
                <c:pt idx="0">
                  <c:v>0.17299999999999999</c:v>
                </c:pt>
                <c:pt idx="1">
                  <c:v>0.1</c:v>
                </c:pt>
                <c:pt idx="2">
                  <c:v>0.72699999999999998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0-49C7-A1FD-0D7220BC7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29856"/>
        <c:axId val="160030248"/>
      </c:barChart>
      <c:catAx>
        <c:axId val="1600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30248"/>
        <c:crosses val="autoZero"/>
        <c:auto val="1"/>
        <c:lblAlgn val="ctr"/>
        <c:lblOffset val="100"/>
        <c:noMultiLvlLbl val="0"/>
      </c:catAx>
      <c:valAx>
        <c:axId val="1600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2015-2019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Sheet1!$AD$48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Sheet1!$AC$49:$AC$51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Sheet1!$AD$49:$AD$51</c:f>
              <c:numCache>
                <c:formatCode>_(* #,##0_);_(* \(#,##0\);_(* "-"??_);_(@_)</c:formatCode>
                <c:ptCount val="3"/>
                <c:pt idx="0">
                  <c:v>26021.475999999999</c:v>
                </c:pt>
                <c:pt idx="1">
                  <c:v>24520.237000000001</c:v>
                </c:pt>
                <c:pt idx="2">
                  <c:v>449871.28700000001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E-4144-8837-AA5DCDDE45DC}"/>
            </c:ext>
          </c:extLst>
        </c:ser>
        <c:ser>
          <c:idx val="1"/>
          <c:order val="1"/>
          <c:tx>
            <c:strRef>
              <c:f>Sheet1!$AE$48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Sheet1!$AC$49:$AC$51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Sheet1!$AE$49:$AE$51</c:f>
              <c:numCache>
                <c:formatCode>_(* #,##0_);_(* \(#,##0\);_(* "-"??_);_(@_)</c:formatCode>
                <c:ptCount val="3"/>
                <c:pt idx="0">
                  <c:v>4926.24</c:v>
                </c:pt>
                <c:pt idx="1">
                  <c:v>5234.13</c:v>
                </c:pt>
                <c:pt idx="2">
                  <c:v>51417.63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E-4144-8837-AA5DCDDE45DC}"/>
            </c:ext>
          </c:extLst>
        </c:ser>
        <c:ser>
          <c:idx val="2"/>
          <c:order val="2"/>
          <c:tx>
            <c:strRef>
              <c:f>Sheet1!$AF$48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Sheet1!$AC$49:$AC$51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Sheet1!$AF$49:$AF$51</c:f>
              <c:numCache>
                <c:formatCode>_(* #,##0_);_(* \(#,##0\);_(* "-"??_);_(@_)</c:formatCode>
                <c:ptCount val="3"/>
                <c:pt idx="0">
                  <c:v>3361.39</c:v>
                </c:pt>
                <c:pt idx="1">
                  <c:v>1943</c:v>
                </c:pt>
                <c:pt idx="2">
                  <c:v>14125.609999999999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E-4144-8837-AA5DCDDE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18176"/>
        <c:axId val="161018568"/>
      </c:barChart>
      <c:catAx>
        <c:axId val="1610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568"/>
        <c:crosses val="autoZero"/>
        <c:auto val="1"/>
        <c:lblAlgn val="ctr"/>
        <c:lblOffset val="100"/>
        <c:noMultiLvlLbl val="0"/>
      </c:catAx>
      <c:valAx>
        <c:axId val="16101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Sheet1!$Q$67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Sheet1!$P$68:$P$69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Sheet1!$Q$68:$Q$69</c:f>
              <c:numCache>
                <c:formatCode>0%</c:formatCode>
                <c:ptCount val="2"/>
                <c:pt idx="0">
                  <c:v>0.67056778210125001</c:v>
                </c:pt>
                <c:pt idx="1">
                  <c:v>0.75281117701599609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587-9AE9-52E1D84F4CCA}"/>
            </c:ext>
          </c:extLst>
        </c:ser>
        <c:ser>
          <c:idx val="1"/>
          <c:order val="1"/>
          <c:tx>
            <c:strRef>
              <c:f>Sheet1!$R$67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Sheet1!$P$68:$P$69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Sheet1!$R$68:$R$69</c:f>
              <c:numCache>
                <c:formatCode>0%</c:formatCode>
                <c:ptCount val="2"/>
                <c:pt idx="0">
                  <c:v>0.13480383571938048</c:v>
                </c:pt>
                <c:pt idx="1">
                  <c:v>8.604186948182134E-2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587-9AE9-52E1D84F4CCA}"/>
            </c:ext>
          </c:extLst>
        </c:ser>
        <c:ser>
          <c:idx val="2"/>
          <c:order val="2"/>
          <c:tx>
            <c:strRef>
              <c:f>Sheet1!$S$67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Sheet1!$P$68:$P$69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Sheet1!$S$68:$S$69</c:f>
              <c:numCache>
                <c:formatCode>0%</c:formatCode>
                <c:ptCount val="2"/>
                <c:pt idx="0">
                  <c:v>7.0376582560627676E-2</c:v>
                </c:pt>
                <c:pt idx="1">
                  <c:v>2.3637687928656188E-2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0-4587-9AE9-52E1D84F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019744"/>
        <c:axId val="161020136"/>
      </c:barChart>
      <c:catAx>
        <c:axId val="16101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20136"/>
        <c:crosses val="autoZero"/>
        <c:auto val="1"/>
        <c:lblAlgn val="ctr"/>
        <c:lblOffset val="100"/>
        <c:noMultiLvlLbl val="0"/>
      </c:catAx>
      <c:valAx>
        <c:axId val="16102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2011-2015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Sheet1!$AD$97</c:f>
              <c:strCache>
                <c:ptCount val="1"/>
                <c:pt idx="0">
                  <c:v> 27,756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Sheet1!$AC$98:$AC$100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Sheet1!$AD$98:$AD$100</c:f>
              <c:numCache>
                <c:formatCode>_(* #,##0_);_(* \(#,##0\);_(* "-"??_);_(@_)</c:formatCode>
                <c:ptCount val="3"/>
                <c:pt idx="0">
                  <c:v>26782.415000000001</c:v>
                </c:pt>
                <c:pt idx="1">
                  <c:v>432414.26400000002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D-4E78-B52B-EFAAE87EB74B}"/>
            </c:ext>
          </c:extLst>
        </c:ser>
        <c:ser>
          <c:idx val="1"/>
          <c:order val="1"/>
          <c:tx>
            <c:strRef>
              <c:f>Sheet1!$AE$97</c:f>
              <c:strCache>
                <c:ptCount val="1"/>
                <c:pt idx="0">
                  <c:v> 5,226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Sheet1!$AC$98:$AC$100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Sheet1!$AE$98:$AE$100</c:f>
              <c:numCache>
                <c:formatCode>_(* #,##0_);_(* \(#,##0\);_(* "-"??_);_(@_)</c:formatCode>
                <c:ptCount val="3"/>
                <c:pt idx="0">
                  <c:v>5529.7060000000001</c:v>
                </c:pt>
                <c:pt idx="1">
                  <c:v>50010.417999999998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D-4E78-B52B-EFAAE87EB74B}"/>
            </c:ext>
          </c:extLst>
        </c:ser>
        <c:ser>
          <c:idx val="2"/>
          <c:order val="2"/>
          <c:tx>
            <c:strRef>
              <c:f>Sheet1!$AF$97</c:f>
              <c:strCache>
                <c:ptCount val="1"/>
                <c:pt idx="0">
                  <c:v> 3,667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Sheet1!$AC$98:$AC$100</c:f>
              <c:strCache>
                <c:ptCount val="2"/>
                <c:pt idx="0">
                  <c:v>100% - 150% Poverty</c:v>
                </c:pt>
                <c:pt idx="1">
                  <c:v>Above 150% Poverty</c:v>
                </c:pt>
              </c:strCache>
            </c:strRef>
          </c:cat>
          <c:val>
            <c:numRef>
              <c:f>Sheet1!$AF$98:$AF$100</c:f>
              <c:numCache>
                <c:formatCode>_(* #,##0_);_(* \(#,##0\);_(* "-"??_);_(@_)</c:formatCode>
                <c:ptCount val="3"/>
                <c:pt idx="0">
                  <c:v>2179.9110000000001</c:v>
                </c:pt>
                <c:pt idx="1">
                  <c:v>14525.948999999999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D-4E78-B52B-EFAAE87EB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18176"/>
        <c:axId val="161018568"/>
      </c:barChart>
      <c:catAx>
        <c:axId val="1610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568"/>
        <c:crosses val="autoZero"/>
        <c:auto val="1"/>
        <c:lblAlgn val="ctr"/>
        <c:lblOffset val="100"/>
        <c:noMultiLvlLbl val="0"/>
      </c:catAx>
      <c:valAx>
        <c:axId val="16101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2013-2017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Sheet1!$Q$116</c:f>
              <c:strCache>
                <c:ptCount val="1"/>
                <c:pt idx="0">
                  <c:v>64%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Sheet1!$P$117:$P$118</c:f>
              <c:strCache>
                <c:ptCount val="1"/>
                <c:pt idx="0">
                  <c:v>Above 150% Poverty</c:v>
                </c:pt>
              </c:strCache>
            </c:strRef>
          </c:cat>
          <c:val>
            <c:numRef>
              <c:f>Sheet1!$Q$117:$Q$118</c:f>
              <c:numCache>
                <c:formatCode>General</c:formatCode>
                <c:ptCount val="2"/>
                <c:pt idx="0" formatCode="0%">
                  <c:v>0.79001653447870313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9-4E88-AFA2-C42B4BAD47F6}"/>
            </c:ext>
          </c:extLst>
        </c:ser>
        <c:ser>
          <c:idx val="1"/>
          <c:order val="1"/>
          <c:tx>
            <c:strRef>
              <c:f>Sheet1!$R$116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Sheet1!$P$117:$P$118</c:f>
              <c:strCache>
                <c:ptCount val="1"/>
                <c:pt idx="0">
                  <c:v>Above 150% Poverty</c:v>
                </c:pt>
              </c:strCache>
            </c:strRef>
          </c:cat>
          <c:val>
            <c:numRef>
              <c:f>Sheet1!$R$117:$R$118</c:f>
              <c:numCache>
                <c:formatCode>General</c:formatCode>
                <c:ptCount val="2"/>
                <c:pt idx="0" formatCode="0%">
                  <c:v>9.1368533384438386E-2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9-4E88-AFA2-C42B4BAD47F6}"/>
            </c:ext>
          </c:extLst>
        </c:ser>
        <c:ser>
          <c:idx val="2"/>
          <c:order val="2"/>
          <c:tx>
            <c:strRef>
              <c:f>Sheet1!$S$116</c:f>
              <c:strCache>
                <c:ptCount val="1"/>
                <c:pt idx="0">
                  <c:v>7%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Sheet1!$P$117:$P$118</c:f>
              <c:strCache>
                <c:ptCount val="1"/>
                <c:pt idx="0">
                  <c:v>Above 150% Poverty</c:v>
                </c:pt>
              </c:strCache>
            </c:strRef>
          </c:cat>
          <c:val>
            <c:numRef>
              <c:f>Sheet1!$S$117:$S$118</c:f>
              <c:numCache>
                <c:formatCode>General</c:formatCode>
                <c:ptCount val="2"/>
                <c:pt idx="0" formatCode="0%">
                  <c:v>2.6538763506178838E-2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9-4E88-AFA2-C42B4BAD4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019744"/>
        <c:axId val="161020136"/>
      </c:barChart>
      <c:catAx>
        <c:axId val="16101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20136"/>
        <c:crosses val="autoZero"/>
        <c:auto val="1"/>
        <c:lblAlgn val="ctr"/>
        <c:lblOffset val="100"/>
        <c:noMultiLvlLbl val="0"/>
      </c:catAx>
      <c:valAx>
        <c:axId val="16102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Sheet1!$X$4:$X$6</c:f>
              <c:numCache>
                <c:formatCode>0%</c:formatCode>
                <c:ptCount val="3"/>
                <c:pt idx="0">
                  <c:v>0.05</c:v>
                </c:pt>
                <c:pt idx="1">
                  <c:v>4.7E-2</c:v>
                </c:pt>
                <c:pt idx="2">
                  <c:v>0.90300000000000002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E06-BCF2-2CE7174668F8}"/>
            </c:ext>
          </c:extLst>
        </c:ser>
        <c:ser>
          <c:idx val="1"/>
          <c:order val="1"/>
          <c:tx>
            <c:strRef>
              <c:f>Sheet1!$Y$3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Sheet1!$Y$4:$Y$6</c:f>
              <c:numCache>
                <c:formatCode>0%</c:formatCode>
                <c:ptCount val="3"/>
                <c:pt idx="0">
                  <c:v>7.2999999999999995E-2</c:v>
                </c:pt>
                <c:pt idx="1">
                  <c:v>7.9000000000000001E-2</c:v>
                </c:pt>
                <c:pt idx="2">
                  <c:v>0.84799999999999998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1-4E06-BCF2-2CE7174668F8}"/>
            </c:ext>
          </c:extLst>
        </c:ser>
        <c:ser>
          <c:idx val="2"/>
          <c:order val="2"/>
          <c:tx>
            <c:strRef>
              <c:f>Sheet1!$Z$3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Sheet1!$Z$4:$Z$6</c:f>
              <c:numCache>
                <c:formatCode>0%</c:formatCode>
                <c:ptCount val="3"/>
                <c:pt idx="0">
                  <c:v>0.17</c:v>
                </c:pt>
                <c:pt idx="1">
                  <c:v>9.7000000000000003E-2</c:v>
                </c:pt>
                <c:pt idx="2">
                  <c:v>0.73299999999999998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1-4E06-BCF2-2CE717466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29856"/>
        <c:axId val="160030248"/>
      </c:barChart>
      <c:catAx>
        <c:axId val="1600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30248"/>
        <c:crosses val="autoZero"/>
        <c:auto val="1"/>
        <c:lblAlgn val="ctr"/>
        <c:lblOffset val="100"/>
        <c:noMultiLvlLbl val="0"/>
      </c:catAx>
      <c:valAx>
        <c:axId val="1600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2016-2020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Sheet1!$AD$4:$AD$6</c:f>
              <c:numCache>
                <c:formatCode>_(* #,##0_);_(* \(#,##0\);_(* "-"??_);_(@_)</c:formatCode>
                <c:ptCount val="3"/>
                <c:pt idx="0">
                  <c:v>24305.45</c:v>
                </c:pt>
                <c:pt idx="1">
                  <c:v>22847.123</c:v>
                </c:pt>
                <c:pt idx="2">
                  <c:v>438956.42700000003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8-4E40-9E64-710F37C4063B}"/>
            </c:ext>
          </c:extLst>
        </c:ser>
        <c:ser>
          <c:idx val="1"/>
          <c:order val="1"/>
          <c:tx>
            <c:strRef>
              <c:f>Sheet1!$AE$3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Sheet1!$AE$4:$AE$6</c:f>
              <c:numCache>
                <c:formatCode>_(* #,##0_);_(* \(#,##0\);_(* "-"??_);_(@_)</c:formatCode>
                <c:ptCount val="3"/>
                <c:pt idx="0">
                  <c:v>4421.8289999999997</c:v>
                </c:pt>
                <c:pt idx="1">
                  <c:v>4785.2669999999998</c:v>
                </c:pt>
                <c:pt idx="2">
                  <c:v>51365.903999999995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8-4E40-9E64-710F37C4063B}"/>
            </c:ext>
          </c:extLst>
        </c:ser>
        <c:ser>
          <c:idx val="2"/>
          <c:order val="2"/>
          <c:tx>
            <c:strRef>
              <c:f>Sheet1!$AF$3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Sheet1!$AF$4:$AF$6</c:f>
              <c:numCache>
                <c:formatCode>_(* #,##0_);_(* \(#,##0\);_(* "-"??_);_(@_)</c:formatCode>
                <c:ptCount val="3"/>
                <c:pt idx="0">
                  <c:v>2812.1400000000003</c:v>
                </c:pt>
                <c:pt idx="1">
                  <c:v>1604.5740000000001</c:v>
                </c:pt>
                <c:pt idx="2">
                  <c:v>12125.286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98-4E40-9E64-710F37C40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18176"/>
        <c:axId val="161018568"/>
      </c:barChart>
      <c:catAx>
        <c:axId val="1610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568"/>
        <c:crosses val="autoZero"/>
        <c:auto val="1"/>
        <c:lblAlgn val="ctr"/>
        <c:lblOffset val="100"/>
        <c:noMultiLvlLbl val="0"/>
      </c:catAx>
      <c:valAx>
        <c:axId val="16101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Sheet1!$Q$22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Sheet1!$Q$23:$Q$24</c:f>
              <c:numCache>
                <c:formatCode>0.0%</c:formatCode>
                <c:ptCount val="2"/>
                <c:pt idx="0">
                  <c:v>0.65891012235300273</c:v>
                </c:pt>
                <c:pt idx="1">
                  <c:v>0.71277506664073242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1-47E5-B837-58498B841DF4}"/>
            </c:ext>
          </c:extLst>
        </c:ser>
        <c:ser>
          <c:idx val="1"/>
          <c:order val="1"/>
          <c:tx>
            <c:strRef>
              <c:f>Sheet1!$R$22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Sheet1!$R$23:$R$24</c:f>
              <c:numCache>
                <c:formatCode>0.0%</c:formatCode>
                <c:ptCount val="2"/>
                <c:pt idx="0">
                  <c:v>0.12865997263555143</c:v>
                </c:pt>
                <c:pt idx="1">
                  <c:v>8.3407676467763536E-2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1-47E5-B837-58498B841DF4}"/>
            </c:ext>
          </c:extLst>
        </c:ser>
        <c:ser>
          <c:idx val="2"/>
          <c:order val="2"/>
          <c:tx>
            <c:strRef>
              <c:f>Sheet1!$S$22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Sheet1!$S$23:$S$24</c:f>
              <c:numCache>
                <c:formatCode>0.0%</c:formatCode>
                <c:ptCount val="2"/>
                <c:pt idx="0">
                  <c:v>6.1719167735305128E-2</c:v>
                </c:pt>
                <c:pt idx="1">
                  <c:v>1.9688973677307476E-2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1-47E5-B837-58498B84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019744"/>
        <c:axId val="161020136"/>
      </c:barChart>
      <c:catAx>
        <c:axId val="16101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20136"/>
        <c:crosses val="autoZero"/>
        <c:auto val="1"/>
        <c:lblAlgn val="ctr"/>
        <c:lblOffset val="100"/>
        <c:noMultiLvlLbl val="0"/>
      </c:catAx>
      <c:valAx>
        <c:axId val="16102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2013-2017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Sheet1!$X$142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Sheet1!$W$143:$W$145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Sheet1!$X$143:$X$145</c:f>
              <c:numCache>
                <c:formatCode>0%</c:formatCode>
                <c:ptCount val="3"/>
                <c:pt idx="0">
                  <c:v>6.2E-2</c:v>
                </c:pt>
                <c:pt idx="1">
                  <c:v>5.8000000000000003E-2</c:v>
                </c:pt>
                <c:pt idx="2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D-42A3-9E2E-18A9041388E9}"/>
            </c:ext>
          </c:extLst>
        </c:ser>
        <c:ser>
          <c:idx val="1"/>
          <c:order val="1"/>
          <c:tx>
            <c:strRef>
              <c:f>Sheet1!$Y$142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Sheet1!$W$143:$W$145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Sheet1!$Y$143:$Y$145</c:f>
              <c:numCache>
                <c:formatCode>0%</c:formatCode>
                <c:ptCount val="3"/>
                <c:pt idx="0">
                  <c:v>9.0999999999999998E-2</c:v>
                </c:pt>
                <c:pt idx="1">
                  <c:v>9.2999999999999999E-2</c:v>
                </c:pt>
                <c:pt idx="2">
                  <c:v>0.81599999999999995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D-42A3-9E2E-18A9041388E9}"/>
            </c:ext>
          </c:extLst>
        </c:ser>
        <c:ser>
          <c:idx val="2"/>
          <c:order val="2"/>
          <c:tx>
            <c:strRef>
              <c:f>Sheet1!$Z$142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Sheet1!$W$143:$W$145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Sheet1!$Z$143:$Z$145</c:f>
              <c:numCache>
                <c:formatCode>0%</c:formatCode>
                <c:ptCount val="3"/>
                <c:pt idx="0">
                  <c:v>0.20699999999999999</c:v>
                </c:pt>
                <c:pt idx="1">
                  <c:v>0.11799999999999999</c:v>
                </c:pt>
                <c:pt idx="2">
                  <c:v>0.67500000000000004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D-42A3-9E2E-18A90413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29856"/>
        <c:axId val="160030248"/>
      </c:barChart>
      <c:catAx>
        <c:axId val="1600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30248"/>
        <c:crosses val="autoZero"/>
        <c:auto val="1"/>
        <c:lblAlgn val="ctr"/>
        <c:lblOffset val="100"/>
        <c:noMultiLvlLbl val="0"/>
      </c:catAx>
      <c:valAx>
        <c:axId val="1600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0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2013-2017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Sheet1!$AD$142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Sheet1!$AC$143:$AC$145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Sheet1!$AD$143:$AD$145</c:f>
              <c:numCache>
                <c:formatCode>_(* #,##0_);_(* \(#,##0\);_(* "-"??_);_(@_)</c:formatCode>
                <c:ptCount val="3"/>
                <c:pt idx="0">
                  <c:v>29250.236000000001</c:v>
                </c:pt>
                <c:pt idx="1">
                  <c:v>27363.124</c:v>
                </c:pt>
                <c:pt idx="2">
                  <c:v>415164.64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8-4F62-974A-559EAD466B2E}"/>
            </c:ext>
          </c:extLst>
        </c:ser>
        <c:ser>
          <c:idx val="1"/>
          <c:order val="1"/>
          <c:tx>
            <c:strRef>
              <c:f>Sheet1!$AE$142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Sheet1!$AC$143:$AC$145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Sheet1!$AE$143:$AE$145</c:f>
              <c:numCache>
                <c:formatCode>_(* #,##0_);_(* \(#,##0\);_(* "-"??_);_(@_)</c:formatCode>
                <c:ptCount val="3"/>
                <c:pt idx="0">
                  <c:v>5581.1210000000001</c:v>
                </c:pt>
                <c:pt idx="1">
                  <c:v>5703.7830000000004</c:v>
                </c:pt>
                <c:pt idx="2">
                  <c:v>50046.095999999998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8-4F62-974A-559EAD466B2E}"/>
            </c:ext>
          </c:extLst>
        </c:ser>
        <c:ser>
          <c:idx val="2"/>
          <c:order val="2"/>
          <c:tx>
            <c:strRef>
              <c:f>Sheet1!$AF$142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Sheet1!$AC$143:$AC$145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Sheet1!$AF$143:$AF$145</c:f>
              <c:numCache>
                <c:formatCode>_(* #,##0_);_(* \(#,##0\);_(* "-"??_);_(@_)</c:formatCode>
                <c:ptCount val="3"/>
                <c:pt idx="0">
                  <c:v>4209.759</c:v>
                </c:pt>
                <c:pt idx="1">
                  <c:v>2399.7660000000001</c:v>
                </c:pt>
                <c:pt idx="2">
                  <c:v>13727.475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8-4F62-974A-559EAD466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18176"/>
        <c:axId val="161018568"/>
      </c:barChart>
      <c:catAx>
        <c:axId val="1610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568"/>
        <c:crosses val="autoZero"/>
        <c:auto val="1"/>
        <c:lblAlgn val="ctr"/>
        <c:lblOffset val="100"/>
        <c:noMultiLvlLbl val="0"/>
      </c:catAx>
      <c:valAx>
        <c:axId val="16101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10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2013-2017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Sheet1!$Q$161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Sheet1!$P$162:$P$163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Sheet1!$Q$162:$Q$163</c:f>
              <c:numCache>
                <c:formatCode>0%</c:formatCode>
                <c:ptCount val="2"/>
                <c:pt idx="0">
                  <c:v>0.66844887079344395</c:v>
                </c:pt>
                <c:pt idx="1">
                  <c:v>0.75850164399502418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6-40E3-8137-55DE96D8DD21}"/>
            </c:ext>
          </c:extLst>
        </c:ser>
        <c:ser>
          <c:idx val="1"/>
          <c:order val="1"/>
          <c:tx>
            <c:strRef>
              <c:f>Sheet1!$R$161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Sheet1!$P$162:$P$163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Sheet1!$R$162:$R$163</c:f>
              <c:numCache>
                <c:formatCode>0%</c:formatCode>
                <c:ptCount val="2"/>
                <c:pt idx="0">
                  <c:v>0.13324383742304677</c:v>
                </c:pt>
                <c:pt idx="1">
                  <c:v>9.1433716733517564E-2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6-40E3-8137-55DE96D8DD21}"/>
            </c:ext>
          </c:extLst>
        </c:ser>
        <c:ser>
          <c:idx val="2"/>
          <c:order val="2"/>
          <c:tx>
            <c:strRef>
              <c:f>Sheet1!$S$161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Sheet1!$P$162:$P$163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Sheet1!$S$162:$S$163</c:f>
              <c:numCache>
                <c:formatCode>0%</c:formatCode>
                <c:ptCount val="2"/>
                <c:pt idx="0">
                  <c:v>7.8040404645317585E-2</c:v>
                </c:pt>
                <c:pt idx="1">
                  <c:v>2.5079959496070267E-2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6-40E3-8137-55DE96D8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019744"/>
        <c:axId val="161020136"/>
      </c:barChart>
      <c:catAx>
        <c:axId val="16101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20136"/>
        <c:crosses val="autoZero"/>
        <c:auto val="1"/>
        <c:lblAlgn val="ctr"/>
        <c:lblOffset val="100"/>
        <c:noMultiLvlLbl val="0"/>
      </c:catAx>
      <c:valAx>
        <c:axId val="16102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102</xdr:row>
      <xdr:rowOff>0</xdr:rowOff>
    </xdr:from>
    <xdr:to>
      <xdr:col>27</xdr:col>
      <xdr:colOff>66675</xdr:colOff>
      <xdr:row>117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102</xdr:row>
      <xdr:rowOff>9525</xdr:rowOff>
    </xdr:from>
    <xdr:to>
      <xdr:col>32</xdr:col>
      <xdr:colOff>466725</xdr:colOff>
      <xdr:row>117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480060</xdr:colOff>
      <xdr:row>119</xdr:row>
      <xdr:rowOff>91440</xdr:rowOff>
    </xdr:from>
    <xdr:to>
      <xdr:col>27</xdr:col>
      <xdr:colOff>350520</xdr:colOff>
      <xdr:row>133</xdr:row>
      <xdr:rowOff>45720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38100</xdr:colOff>
      <xdr:row>8</xdr:row>
      <xdr:rowOff>0</xdr:rowOff>
    </xdr:from>
    <xdr:to>
      <xdr:col>27</xdr:col>
      <xdr:colOff>66675</xdr:colOff>
      <xdr:row>23</xdr:row>
      <xdr:rowOff>114300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3245D64-6942-48E6-B5F2-649EC5EB8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266700</xdr:colOff>
      <xdr:row>8</xdr:row>
      <xdr:rowOff>9525</xdr:rowOff>
    </xdr:from>
    <xdr:to>
      <xdr:col>32</xdr:col>
      <xdr:colOff>466725</xdr:colOff>
      <xdr:row>23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765FC7A-0AC9-48A3-86BD-D1986170B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480060</xdr:colOff>
      <xdr:row>25</xdr:row>
      <xdr:rowOff>91440</xdr:rowOff>
    </xdr:from>
    <xdr:to>
      <xdr:col>27</xdr:col>
      <xdr:colOff>350520</xdr:colOff>
      <xdr:row>39</xdr:row>
      <xdr:rowOff>45720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87F57DF-8EA3-4097-936B-852395227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38100</xdr:colOff>
      <xdr:row>147</xdr:row>
      <xdr:rowOff>0</xdr:rowOff>
    </xdr:from>
    <xdr:to>
      <xdr:col>27</xdr:col>
      <xdr:colOff>66675</xdr:colOff>
      <xdr:row>162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DF9433E-A59F-4253-BE96-3F0839618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266700</xdr:colOff>
      <xdr:row>147</xdr:row>
      <xdr:rowOff>9525</xdr:rowOff>
    </xdr:from>
    <xdr:to>
      <xdr:col>32</xdr:col>
      <xdr:colOff>466725</xdr:colOff>
      <xdr:row>162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38762F2-A674-4812-AC5C-FA6FAE5F0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480060</xdr:colOff>
      <xdr:row>164</xdr:row>
      <xdr:rowOff>91440</xdr:rowOff>
    </xdr:from>
    <xdr:to>
      <xdr:col>27</xdr:col>
      <xdr:colOff>350520</xdr:colOff>
      <xdr:row>178</xdr:row>
      <xdr:rowOff>45720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B80F1AF-7051-4D88-883B-DC03D928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38100</xdr:colOff>
      <xdr:row>101</xdr:row>
      <xdr:rowOff>0</xdr:rowOff>
    </xdr:from>
    <xdr:to>
      <xdr:col>27</xdr:col>
      <xdr:colOff>66675</xdr:colOff>
      <xdr:row>116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CE45DB8-9C9A-4926-9DDA-D65DB4F01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266700</xdr:colOff>
      <xdr:row>101</xdr:row>
      <xdr:rowOff>9525</xdr:rowOff>
    </xdr:from>
    <xdr:to>
      <xdr:col>32</xdr:col>
      <xdr:colOff>466725</xdr:colOff>
      <xdr:row>116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CC3D7C9-C977-4294-B6A4-89238D7C0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480060</xdr:colOff>
      <xdr:row>118</xdr:row>
      <xdr:rowOff>91440</xdr:rowOff>
    </xdr:from>
    <xdr:to>
      <xdr:col>27</xdr:col>
      <xdr:colOff>350520</xdr:colOff>
      <xdr:row>132</xdr:row>
      <xdr:rowOff>45720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6F8F36D-DF41-4672-A814-886C9F928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53</xdr:row>
      <xdr:rowOff>0</xdr:rowOff>
    </xdr:from>
    <xdr:to>
      <xdr:col>27</xdr:col>
      <xdr:colOff>66675</xdr:colOff>
      <xdr:row>68</xdr:row>
      <xdr:rowOff>114300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5972109-9E05-445A-8B62-402468502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266700</xdr:colOff>
      <xdr:row>53</xdr:row>
      <xdr:rowOff>9525</xdr:rowOff>
    </xdr:from>
    <xdr:to>
      <xdr:col>32</xdr:col>
      <xdr:colOff>466725</xdr:colOff>
      <xdr:row>68</xdr:row>
      <xdr:rowOff>123825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F6ED49E-978A-4484-9178-4D1EE9D7D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480060</xdr:colOff>
      <xdr:row>70</xdr:row>
      <xdr:rowOff>91440</xdr:rowOff>
    </xdr:from>
    <xdr:to>
      <xdr:col>27</xdr:col>
      <xdr:colOff>350520</xdr:colOff>
      <xdr:row>84</xdr:row>
      <xdr:rowOff>45720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62734713-3221-450B-A6E8-3C3169460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3"/>
  <sheetViews>
    <sheetView tabSelected="1" zoomScale="60" zoomScaleNormal="60" workbookViewId="0">
      <selection activeCell="L18" sqref="L18"/>
    </sheetView>
  </sheetViews>
  <sheetFormatPr defaultColWidth="9" defaultRowHeight="13.8" x14ac:dyDescent="0.25"/>
  <cols>
    <col min="1" max="15" width="9" style="1"/>
    <col min="16" max="16" width="19.8984375" style="1" customWidth="1"/>
    <col min="17" max="18" width="11.5" style="1" customWidth="1"/>
    <col min="19" max="19" width="10.5" style="1" customWidth="1"/>
    <col min="20" max="20" width="10.59765625" style="1" customWidth="1"/>
    <col min="21" max="21" width="9.69921875" style="1" customWidth="1"/>
    <col min="22" max="29" width="9" style="1"/>
    <col min="30" max="30" width="12" style="1" customWidth="1"/>
    <col min="31" max="32" width="10.8984375" style="1" customWidth="1"/>
    <col min="33" max="16384" width="9" style="1"/>
  </cols>
  <sheetData>
    <row r="1" spans="1:32" ht="12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32" ht="12" customHeight="1" x14ac:dyDescent="0.25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32" ht="12" customHeight="1" x14ac:dyDescent="0.25">
      <c r="A3" s="81" t="s">
        <v>1</v>
      </c>
      <c r="B3" s="82"/>
      <c r="C3" s="83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6"/>
      <c r="Q3" s="1" t="s">
        <v>3</v>
      </c>
      <c r="R3" s="1" t="s">
        <v>22</v>
      </c>
      <c r="S3" s="1" t="s">
        <v>23</v>
      </c>
      <c r="T3" s="1" t="s">
        <v>28</v>
      </c>
      <c r="X3" s="1" t="s">
        <v>22</v>
      </c>
      <c r="Y3" s="1" t="s">
        <v>23</v>
      </c>
      <c r="Z3" s="1" t="s">
        <v>30</v>
      </c>
      <c r="AD3" s="1" t="s">
        <v>22</v>
      </c>
      <c r="AE3" s="1" t="s">
        <v>23</v>
      </c>
      <c r="AF3" s="1" t="s">
        <v>28</v>
      </c>
    </row>
    <row r="4" spans="1:32" ht="12" customHeight="1" x14ac:dyDescent="0.25">
      <c r="A4" s="2"/>
      <c r="B4" s="23"/>
      <c r="C4" s="3"/>
      <c r="D4" s="84" t="s">
        <v>3</v>
      </c>
      <c r="E4" s="85"/>
      <c r="F4" s="85"/>
      <c r="G4" s="86"/>
      <c r="H4" s="84" t="s">
        <v>4</v>
      </c>
      <c r="I4" s="86"/>
      <c r="J4" s="84" t="s">
        <v>5</v>
      </c>
      <c r="K4" s="86"/>
      <c r="L4" s="84" t="s">
        <v>6</v>
      </c>
      <c r="M4" s="86"/>
      <c r="P4" s="1" t="s">
        <v>24</v>
      </c>
      <c r="Q4" s="4">
        <f>F7</f>
        <v>688091</v>
      </c>
      <c r="R4" s="4">
        <f>H7</f>
        <v>486109</v>
      </c>
      <c r="S4" s="4">
        <f>J7</f>
        <v>60573</v>
      </c>
      <c r="T4" s="4">
        <f>L7</f>
        <v>16542</v>
      </c>
      <c r="W4" s="23" t="s">
        <v>25</v>
      </c>
      <c r="X4" s="7">
        <f t="shared" ref="X4:X6" si="0">R5</f>
        <v>0.05</v>
      </c>
      <c r="Y4" s="7">
        <f t="shared" ref="Y4:Y6" si="1">S5</f>
        <v>7.2999999999999995E-2</v>
      </c>
      <c r="Z4" s="7">
        <f t="shared" ref="Z4:Z6" si="2">T5</f>
        <v>0.17</v>
      </c>
      <c r="AC4" s="15" t="s">
        <v>25</v>
      </c>
      <c r="AD4" s="14">
        <f t="shared" ref="AD4:AD6" si="3">R16</f>
        <v>24305.45</v>
      </c>
      <c r="AE4" s="14">
        <f t="shared" ref="AE4:AE6" si="4">S16</f>
        <v>4421.8289999999997</v>
      </c>
      <c r="AF4" s="14">
        <f t="shared" ref="AF4:AF6" si="5">T16</f>
        <v>2812.1400000000003</v>
      </c>
    </row>
    <row r="5" spans="1:32" ht="12" customHeight="1" x14ac:dyDescent="0.25">
      <c r="A5" s="5"/>
      <c r="B5" s="24"/>
      <c r="C5" s="6"/>
      <c r="D5" s="32" t="s">
        <v>7</v>
      </c>
      <c r="E5" s="33"/>
      <c r="F5" s="34"/>
      <c r="G5" s="31" t="s">
        <v>8</v>
      </c>
      <c r="H5" s="31" t="s">
        <v>7</v>
      </c>
      <c r="I5" s="31" t="s">
        <v>8</v>
      </c>
      <c r="J5" s="31" t="s">
        <v>7</v>
      </c>
      <c r="K5" s="31" t="s">
        <v>8</v>
      </c>
      <c r="L5" s="31" t="s">
        <v>7</v>
      </c>
      <c r="M5" s="31" t="s">
        <v>8</v>
      </c>
      <c r="P5" s="23" t="s">
        <v>25</v>
      </c>
      <c r="Q5" s="7">
        <f>F8</f>
        <v>5.6000000000000001E-2</v>
      </c>
      <c r="R5" s="7">
        <f>H8</f>
        <v>0.05</v>
      </c>
      <c r="S5" s="7">
        <f>J8</f>
        <v>7.2999999999999995E-2</v>
      </c>
      <c r="T5" s="7">
        <f>L8</f>
        <v>0.17</v>
      </c>
      <c r="W5" s="1" t="s">
        <v>26</v>
      </c>
      <c r="X5" s="7">
        <f t="shared" si="0"/>
        <v>4.7E-2</v>
      </c>
      <c r="Y5" s="7">
        <f t="shared" si="1"/>
        <v>7.9000000000000001E-2</v>
      </c>
      <c r="Z5" s="7">
        <f t="shared" si="2"/>
        <v>9.7000000000000003E-2</v>
      </c>
      <c r="AC5" s="1" t="s">
        <v>26</v>
      </c>
      <c r="AD5" s="14">
        <f t="shared" si="3"/>
        <v>22847.123</v>
      </c>
      <c r="AE5" s="14">
        <f t="shared" si="4"/>
        <v>4785.2669999999998</v>
      </c>
      <c r="AF5" s="14">
        <f t="shared" si="5"/>
        <v>1604.5740000000001</v>
      </c>
    </row>
    <row r="6" spans="1:32" ht="12" customHeight="1" x14ac:dyDescent="0.25">
      <c r="A6" s="66" t="s">
        <v>9</v>
      </c>
      <c r="B6" s="67"/>
      <c r="C6" s="68"/>
      <c r="D6" s="35"/>
      <c r="E6" s="36"/>
      <c r="F6" s="37"/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P6" s="1" t="s">
        <v>26</v>
      </c>
      <c r="Q6" s="7">
        <f>F9</f>
        <v>4.8000000000000001E-2</v>
      </c>
      <c r="R6" s="7">
        <f>H9</f>
        <v>4.7E-2</v>
      </c>
      <c r="S6" s="7">
        <f>J9</f>
        <v>7.9000000000000001E-2</v>
      </c>
      <c r="T6" s="7">
        <f>L9</f>
        <v>9.7000000000000003E-2</v>
      </c>
      <c r="W6" s="1" t="s">
        <v>27</v>
      </c>
      <c r="X6" s="7">
        <f t="shared" si="0"/>
        <v>0.90300000000000002</v>
      </c>
      <c r="Y6" s="7">
        <f t="shared" si="1"/>
        <v>0.84799999999999998</v>
      </c>
      <c r="Z6" s="7">
        <f t="shared" si="2"/>
        <v>0.73299999999999998</v>
      </c>
      <c r="AC6" s="1" t="s">
        <v>27</v>
      </c>
      <c r="AD6" s="14">
        <f t="shared" si="3"/>
        <v>438956.42700000003</v>
      </c>
      <c r="AE6" s="14">
        <f t="shared" si="4"/>
        <v>51365.903999999995</v>
      </c>
      <c r="AF6" s="14">
        <f t="shared" si="5"/>
        <v>12125.286</v>
      </c>
    </row>
    <row r="7" spans="1:32" ht="12" customHeight="1" x14ac:dyDescent="0.25">
      <c r="A7" s="66" t="s">
        <v>11</v>
      </c>
      <c r="B7" s="67"/>
      <c r="C7" s="68"/>
      <c r="E7" s="39"/>
      <c r="F7" s="38">
        <v>688091</v>
      </c>
      <c r="G7" s="29">
        <v>4188</v>
      </c>
      <c r="H7" s="30">
        <v>486109</v>
      </c>
      <c r="I7" s="29">
        <v>4850</v>
      </c>
      <c r="J7" s="30">
        <v>60573</v>
      </c>
      <c r="K7" s="29">
        <v>2934</v>
      </c>
      <c r="L7" s="30">
        <v>16542</v>
      </c>
      <c r="M7" s="29">
        <v>1147</v>
      </c>
      <c r="P7" s="1" t="s">
        <v>27</v>
      </c>
      <c r="Q7" s="7">
        <f>F10</f>
        <v>0.89500000000000002</v>
      </c>
      <c r="R7" s="7">
        <f>H10</f>
        <v>0.90300000000000002</v>
      </c>
      <c r="S7" s="7">
        <f>J10</f>
        <v>0.84799999999999998</v>
      </c>
      <c r="T7" s="7">
        <f>L10</f>
        <v>0.73299999999999998</v>
      </c>
    </row>
    <row r="8" spans="1:32" ht="12" customHeight="1" x14ac:dyDescent="0.25">
      <c r="A8" s="66" t="s">
        <v>12</v>
      </c>
      <c r="B8" s="67"/>
      <c r="C8" s="68"/>
      <c r="E8" s="41"/>
      <c r="F8" s="40">
        <v>5.6000000000000001E-2</v>
      </c>
      <c r="G8" s="29">
        <v>0.3</v>
      </c>
      <c r="H8" s="28">
        <v>0.05</v>
      </c>
      <c r="I8" s="29">
        <v>0.3</v>
      </c>
      <c r="J8" s="28">
        <v>7.2999999999999995E-2</v>
      </c>
      <c r="K8" s="29">
        <v>1.1000000000000001</v>
      </c>
      <c r="L8" s="28">
        <v>0.17</v>
      </c>
      <c r="M8" s="29">
        <v>2.6</v>
      </c>
    </row>
    <row r="9" spans="1:32" ht="12" customHeight="1" x14ac:dyDescent="0.25">
      <c r="A9" s="66" t="s">
        <v>15</v>
      </c>
      <c r="B9" s="67"/>
      <c r="C9" s="68"/>
      <c r="E9" s="41"/>
      <c r="F9" s="40">
        <v>4.8000000000000001E-2</v>
      </c>
      <c r="G9" s="29">
        <v>0.3</v>
      </c>
      <c r="H9" s="28">
        <v>4.7E-2</v>
      </c>
      <c r="I9" s="29">
        <v>0.4</v>
      </c>
      <c r="J9" s="28">
        <v>7.9000000000000001E-2</v>
      </c>
      <c r="K9" s="29">
        <v>1.1000000000000001</v>
      </c>
      <c r="L9" s="28">
        <v>9.7000000000000003E-2</v>
      </c>
      <c r="M9" s="29">
        <v>1.7</v>
      </c>
    </row>
    <row r="10" spans="1:32" ht="12" customHeight="1" x14ac:dyDescent="0.25">
      <c r="A10" s="66" t="s">
        <v>18</v>
      </c>
      <c r="B10" s="67"/>
      <c r="C10" s="68"/>
      <c r="E10" s="41"/>
      <c r="F10" s="40">
        <v>0.89500000000000002</v>
      </c>
      <c r="G10" s="29">
        <v>0.4</v>
      </c>
      <c r="H10" s="28">
        <v>0.90300000000000002</v>
      </c>
      <c r="I10" s="29">
        <v>0.5</v>
      </c>
      <c r="J10" s="28">
        <v>0.84799999999999998</v>
      </c>
      <c r="K10" s="29">
        <v>1.6</v>
      </c>
      <c r="L10" s="28">
        <v>0.73299999999999998</v>
      </c>
      <c r="M10" s="29">
        <v>2.9</v>
      </c>
      <c r="Q10" s="1" t="s">
        <v>3</v>
      </c>
      <c r="R10" s="1" t="s">
        <v>22</v>
      </c>
      <c r="S10" s="1" t="s">
        <v>23</v>
      </c>
      <c r="T10" s="1" t="s">
        <v>28</v>
      </c>
    </row>
    <row r="11" spans="1:32" ht="13.8" customHeight="1" x14ac:dyDescent="0.25">
      <c r="A11" s="74" t="s">
        <v>62</v>
      </c>
      <c r="B11" s="74"/>
      <c r="C11" s="74"/>
      <c r="D11" s="74"/>
      <c r="P11" s="1" t="s">
        <v>24</v>
      </c>
      <c r="Q11" s="7">
        <f>Q4/Q4</f>
        <v>1</v>
      </c>
      <c r="R11" s="7">
        <f>R4/Q4</f>
        <v>0.70646033736816782</v>
      </c>
      <c r="S11" s="7">
        <f>S4/Q4</f>
        <v>8.8030507592745721E-2</v>
      </c>
      <c r="T11" s="7">
        <f>T4/Q4</f>
        <v>2.4040424885661927E-2</v>
      </c>
    </row>
    <row r="12" spans="1:32" ht="24.75" customHeight="1" x14ac:dyDescent="0.3">
      <c r="A12" s="75"/>
      <c r="B12" s="75"/>
      <c r="C12" s="75"/>
      <c r="D12" s="75"/>
      <c r="F12" s="8"/>
      <c r="G12" s="8"/>
      <c r="H12" s="9"/>
      <c r="I12" s="10"/>
    </row>
    <row r="13" spans="1:32" ht="15.6" x14ac:dyDescent="0.3">
      <c r="F13" s="11"/>
      <c r="G13" s="11"/>
      <c r="H13" s="12"/>
      <c r="I13" s="13"/>
    </row>
    <row r="14" spans="1:32" x14ac:dyDescent="0.25">
      <c r="Q14" s="1" t="s">
        <v>3</v>
      </c>
      <c r="R14" s="1" t="s">
        <v>22</v>
      </c>
      <c r="S14" s="1" t="s">
        <v>23</v>
      </c>
      <c r="T14" s="1" t="s">
        <v>30</v>
      </c>
    </row>
    <row r="15" spans="1:32" x14ac:dyDescent="0.25">
      <c r="P15" s="1" t="s">
        <v>24</v>
      </c>
      <c r="Q15" s="14">
        <f>Q4</f>
        <v>688091</v>
      </c>
      <c r="R15" s="14">
        <f>R4</f>
        <v>486109</v>
      </c>
      <c r="S15" s="14">
        <f>S4</f>
        <v>60573</v>
      </c>
      <c r="T15" s="14">
        <f>T4</f>
        <v>16542</v>
      </c>
    </row>
    <row r="16" spans="1:32" x14ac:dyDescent="0.25">
      <c r="A16" s="1" t="s">
        <v>65</v>
      </c>
      <c r="P16" s="15" t="s">
        <v>25</v>
      </c>
      <c r="Q16" s="14">
        <f>Q5*Q4</f>
        <v>38533.095999999998</v>
      </c>
      <c r="R16" s="14">
        <f>R5*R4</f>
        <v>24305.45</v>
      </c>
      <c r="S16" s="14">
        <f t="shared" ref="S16" si="6">S5*S4</f>
        <v>4421.8289999999997</v>
      </c>
      <c r="T16" s="14">
        <f>T5*T4</f>
        <v>2812.1400000000003</v>
      </c>
    </row>
    <row r="17" spans="1:20" x14ac:dyDescent="0.25">
      <c r="P17" s="1" t="s">
        <v>26</v>
      </c>
      <c r="Q17" s="14">
        <f>Q6*Q4</f>
        <v>33028.368000000002</v>
      </c>
      <c r="R17" s="14">
        <f>R6*R4</f>
        <v>22847.123</v>
      </c>
      <c r="S17" s="14">
        <f t="shared" ref="S17:T17" si="7">S6*S4</f>
        <v>4785.2669999999998</v>
      </c>
      <c r="T17" s="14">
        <f t="shared" si="7"/>
        <v>1604.5740000000001</v>
      </c>
    </row>
    <row r="18" spans="1:20" x14ac:dyDescent="0.25">
      <c r="P18" s="1" t="s">
        <v>27</v>
      </c>
      <c r="Q18" s="14">
        <f>Q7*Q4</f>
        <v>615841.44500000007</v>
      </c>
      <c r="R18" s="14">
        <f>R7*R4</f>
        <v>438956.42700000003</v>
      </c>
      <c r="S18" s="14">
        <f t="shared" ref="S18:T18" si="8">S7*S4</f>
        <v>51365.903999999995</v>
      </c>
      <c r="T18" s="14">
        <f t="shared" si="8"/>
        <v>12125.286</v>
      </c>
    </row>
    <row r="19" spans="1:20" x14ac:dyDescent="0.25">
      <c r="Q19" s="14"/>
      <c r="R19" s="7">
        <f>(R18/Q18)</f>
        <v>0.71277506664073242</v>
      </c>
      <c r="S19" s="7">
        <f>S18/Q18</f>
        <v>8.3407676467763536E-2</v>
      </c>
      <c r="T19" s="7">
        <f>T18/Q18</f>
        <v>1.9688973677307476E-2</v>
      </c>
    </row>
    <row r="20" spans="1:20" x14ac:dyDescent="0.25">
      <c r="P20" s="1" t="s">
        <v>29</v>
      </c>
      <c r="Q20" s="20">
        <f>SUM(Q16:Q17)</f>
        <v>71561.464000000007</v>
      </c>
      <c r="R20" s="20">
        <f t="shared" ref="R20:S20" si="9">SUM(R16:R17)</f>
        <v>47152.573000000004</v>
      </c>
      <c r="S20" s="20">
        <f t="shared" si="9"/>
        <v>9207.0959999999995</v>
      </c>
      <c r="T20" s="20">
        <f>SUM(T16:T17)</f>
        <v>4416.7139999999999</v>
      </c>
    </row>
    <row r="21" spans="1:20" x14ac:dyDescent="0.25">
      <c r="R21" s="7">
        <f>R20/Q20</f>
        <v>0.65891012235300273</v>
      </c>
      <c r="S21" s="7">
        <f>S20/Q20</f>
        <v>0.12865997263555143</v>
      </c>
      <c r="T21" s="7">
        <f>T20/Q20</f>
        <v>6.1719167735305128E-2</v>
      </c>
    </row>
    <row r="22" spans="1:20" x14ac:dyDescent="0.25">
      <c r="Q22" s="1" t="s">
        <v>22</v>
      </c>
      <c r="R22" s="1" t="s">
        <v>23</v>
      </c>
      <c r="S22" s="1" t="s">
        <v>30</v>
      </c>
    </row>
    <row r="23" spans="1:20" x14ac:dyDescent="0.25">
      <c r="P23" s="1" t="s">
        <v>31</v>
      </c>
      <c r="Q23" s="65">
        <f>R21</f>
        <v>0.65891012235300273</v>
      </c>
      <c r="R23" s="65">
        <f>S21</f>
        <v>0.12865997263555143</v>
      </c>
      <c r="S23" s="65">
        <f>T21</f>
        <v>6.1719167735305128E-2</v>
      </c>
    </row>
    <row r="24" spans="1:20" x14ac:dyDescent="0.25">
      <c r="P24" s="1" t="s">
        <v>27</v>
      </c>
      <c r="Q24" s="65">
        <f>R19</f>
        <v>0.71277506664073242</v>
      </c>
      <c r="R24" s="65">
        <f>S19</f>
        <v>8.3407676467763536E-2</v>
      </c>
      <c r="S24" s="65">
        <f>T19</f>
        <v>1.9688973677307476E-2</v>
      </c>
    </row>
    <row r="27" spans="1:20" ht="14.25" customHeight="1" x14ac:dyDescent="0.25">
      <c r="A27" s="70" t="s">
        <v>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20" ht="14.25" customHeight="1" x14ac:dyDescent="0.25">
      <c r="A28" s="76" t="s">
        <v>63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20" ht="13.8" customHeight="1" x14ac:dyDescent="0.25">
      <c r="A29" s="77" t="s">
        <v>1</v>
      </c>
      <c r="B29" s="78"/>
      <c r="C29" s="79"/>
      <c r="D29" s="71" t="s">
        <v>2</v>
      </c>
      <c r="E29" s="72"/>
      <c r="F29" s="72"/>
      <c r="G29" s="72"/>
      <c r="H29" s="72"/>
      <c r="I29" s="72"/>
      <c r="J29" s="72"/>
      <c r="K29" s="72"/>
      <c r="L29" s="72"/>
      <c r="M29" s="73"/>
      <c r="Q29" s="1" t="s">
        <v>3</v>
      </c>
      <c r="R29" s="1" t="s">
        <v>22</v>
      </c>
      <c r="S29" s="1" t="s">
        <v>23</v>
      </c>
      <c r="T29" s="1" t="s">
        <v>28</v>
      </c>
    </row>
    <row r="30" spans="1:20" ht="13.8" customHeight="1" x14ac:dyDescent="0.25">
      <c r="A30" s="16"/>
      <c r="B30" s="22"/>
      <c r="C30" s="17"/>
      <c r="D30" s="71" t="s">
        <v>3</v>
      </c>
      <c r="E30" s="72"/>
      <c r="F30" s="72"/>
      <c r="G30" s="73"/>
      <c r="H30" s="71" t="s">
        <v>4</v>
      </c>
      <c r="I30" s="73"/>
      <c r="J30" s="71" t="s">
        <v>5</v>
      </c>
      <c r="K30" s="73"/>
      <c r="L30" s="71" t="s">
        <v>6</v>
      </c>
      <c r="M30" s="73"/>
      <c r="P30" s="1" t="s">
        <v>24</v>
      </c>
      <c r="Q30" s="4">
        <f>F33</f>
        <v>0</v>
      </c>
      <c r="R30" s="1">
        <f>H33</f>
        <v>0</v>
      </c>
      <c r="S30" s="1">
        <f>J33</f>
        <v>0</v>
      </c>
      <c r="T30" s="1">
        <f>L33</f>
        <v>0</v>
      </c>
    </row>
    <row r="31" spans="1:20" ht="26.4" x14ac:dyDescent="0.25">
      <c r="A31" s="18"/>
      <c r="B31" s="25"/>
      <c r="C31" s="19"/>
      <c r="D31" s="71" t="s">
        <v>7</v>
      </c>
      <c r="E31" s="72"/>
      <c r="F31" s="73"/>
      <c r="G31" s="26" t="s">
        <v>8</v>
      </c>
      <c r="H31" s="26" t="s">
        <v>7</v>
      </c>
      <c r="I31" s="26" t="s">
        <v>8</v>
      </c>
      <c r="J31" s="26" t="s">
        <v>7</v>
      </c>
      <c r="K31" s="26" t="s">
        <v>8</v>
      </c>
      <c r="L31" s="26" t="s">
        <v>7</v>
      </c>
      <c r="M31" s="26" t="s">
        <v>8</v>
      </c>
      <c r="P31" s="1" t="s">
        <v>25</v>
      </c>
      <c r="Q31" s="7">
        <f>F34</f>
        <v>0</v>
      </c>
      <c r="R31" s="7">
        <f>H34</f>
        <v>0</v>
      </c>
      <c r="S31" s="7">
        <f>J34</f>
        <v>0</v>
      </c>
      <c r="T31" s="7">
        <f>L34</f>
        <v>0</v>
      </c>
    </row>
    <row r="32" spans="1:20" ht="13.8" customHeight="1" x14ac:dyDescent="0.25">
      <c r="A32" s="66" t="s">
        <v>9</v>
      </c>
      <c r="B32" s="67"/>
      <c r="C32" s="68"/>
      <c r="D32" s="66" t="s">
        <v>10</v>
      </c>
      <c r="E32" s="67"/>
      <c r="F32" s="68"/>
      <c r="G32" s="27" t="s">
        <v>10</v>
      </c>
      <c r="H32" s="27" t="s">
        <v>10</v>
      </c>
      <c r="I32" s="27" t="s">
        <v>10</v>
      </c>
      <c r="J32" s="27" t="s">
        <v>10</v>
      </c>
      <c r="K32" s="27" t="s">
        <v>10</v>
      </c>
      <c r="L32" s="27" t="s">
        <v>10</v>
      </c>
      <c r="M32" s="27" t="s">
        <v>10</v>
      </c>
      <c r="P32" s="1" t="s">
        <v>26</v>
      </c>
      <c r="Q32" s="7">
        <f>F35</f>
        <v>0</v>
      </c>
      <c r="R32" s="7">
        <f>H35</f>
        <v>0</v>
      </c>
      <c r="S32" s="7">
        <f>J35</f>
        <v>0</v>
      </c>
      <c r="T32" s="7">
        <f>L35</f>
        <v>0</v>
      </c>
    </row>
    <row r="33" spans="1:32" ht="13.8" customHeight="1" x14ac:dyDescent="0.25">
      <c r="A33" s="66" t="s">
        <v>11</v>
      </c>
      <c r="B33" s="67"/>
      <c r="C33" s="68"/>
      <c r="E33" s="39"/>
      <c r="F33" s="38"/>
      <c r="G33" s="29"/>
      <c r="H33" s="30"/>
      <c r="I33" s="29"/>
      <c r="J33" s="30"/>
      <c r="K33" s="29"/>
      <c r="L33" s="30"/>
      <c r="M33" s="29"/>
      <c r="P33" s="1" t="s">
        <v>27</v>
      </c>
      <c r="Q33" s="7">
        <f>F36</f>
        <v>0</v>
      </c>
      <c r="R33" s="7">
        <f>H36</f>
        <v>0</v>
      </c>
      <c r="S33" s="7">
        <f>J36</f>
        <v>0</v>
      </c>
      <c r="T33" s="7">
        <f>L36</f>
        <v>0</v>
      </c>
    </row>
    <row r="34" spans="1:32" ht="13.8" customHeight="1" x14ac:dyDescent="0.25">
      <c r="A34" s="66" t="s">
        <v>12</v>
      </c>
      <c r="B34" s="67"/>
      <c r="C34" s="68"/>
      <c r="E34" s="41"/>
      <c r="F34" s="40"/>
      <c r="G34" s="29"/>
      <c r="H34" s="28"/>
      <c r="I34" s="29"/>
      <c r="J34" s="28"/>
      <c r="K34" s="29"/>
      <c r="L34" s="28"/>
      <c r="M34" s="29"/>
    </row>
    <row r="35" spans="1:32" ht="13.8" customHeight="1" x14ac:dyDescent="0.25">
      <c r="A35" s="66" t="s">
        <v>15</v>
      </c>
      <c r="B35" s="67"/>
      <c r="C35" s="68"/>
      <c r="E35" s="41"/>
      <c r="F35" s="40"/>
      <c r="G35" s="29"/>
      <c r="H35" s="28"/>
      <c r="I35" s="29"/>
      <c r="J35" s="28"/>
      <c r="K35" s="29"/>
      <c r="L35" s="28"/>
      <c r="M35" s="29"/>
    </row>
    <row r="36" spans="1:32" ht="13.8" customHeight="1" x14ac:dyDescent="0.25">
      <c r="A36" s="66" t="s">
        <v>18</v>
      </c>
      <c r="B36" s="67"/>
      <c r="C36" s="68"/>
      <c r="E36" s="41"/>
      <c r="F36" s="40"/>
      <c r="G36" s="29"/>
      <c r="H36" s="28"/>
      <c r="I36" s="29"/>
      <c r="J36" s="28"/>
      <c r="K36" s="29"/>
      <c r="L36" s="28"/>
      <c r="M36" s="29"/>
    </row>
    <row r="37" spans="1:32" ht="13.8" customHeight="1" x14ac:dyDescent="0.25">
      <c r="A37" s="69" t="s">
        <v>61</v>
      </c>
      <c r="B37" s="69"/>
      <c r="C37" s="69"/>
      <c r="D37" s="69"/>
    </row>
    <row r="38" spans="1:32" ht="15.6" x14ac:dyDescent="0.3">
      <c r="A38" s="70"/>
      <c r="B38" s="70"/>
      <c r="C38" s="70"/>
      <c r="D38" s="70"/>
      <c r="F38" s="8"/>
      <c r="G38" s="8"/>
      <c r="H38" s="9"/>
      <c r="I38" s="10"/>
    </row>
    <row r="39" spans="1:32" ht="15.6" x14ac:dyDescent="0.3">
      <c r="F39" s="11"/>
      <c r="G39" s="11"/>
      <c r="H39" s="12"/>
      <c r="I39" s="13"/>
    </row>
    <row r="40" spans="1:32" x14ac:dyDescent="0.25">
      <c r="Q40" s="1" t="s">
        <v>3</v>
      </c>
      <c r="R40" s="1" t="s">
        <v>22</v>
      </c>
      <c r="S40" s="1" t="s">
        <v>23</v>
      </c>
      <c r="T40" s="1" t="s">
        <v>28</v>
      </c>
    </row>
    <row r="41" spans="1:32" x14ac:dyDescent="0.25">
      <c r="P41" s="1" t="s">
        <v>24</v>
      </c>
      <c r="Q41" s="14">
        <v>586381</v>
      </c>
      <c r="R41" s="14">
        <v>436231</v>
      </c>
      <c r="S41" s="14">
        <v>59637</v>
      </c>
      <c r="T41" s="14">
        <v>20368</v>
      </c>
    </row>
    <row r="42" spans="1:32" x14ac:dyDescent="0.25">
      <c r="P42" s="1" t="s">
        <v>25</v>
      </c>
      <c r="Q42" s="14">
        <f>Q31*Q30</f>
        <v>0</v>
      </c>
      <c r="R42" s="14">
        <f>R31*R30</f>
        <v>0</v>
      </c>
      <c r="S42" s="14">
        <f t="shared" ref="S42:T42" si="10">S31*S30</f>
        <v>0</v>
      </c>
      <c r="T42" s="14">
        <f t="shared" si="10"/>
        <v>0</v>
      </c>
    </row>
    <row r="43" spans="1:32" x14ac:dyDescent="0.25">
      <c r="P43" s="1" t="s">
        <v>26</v>
      </c>
      <c r="Q43" s="14">
        <f>Q32*Q30</f>
        <v>0</v>
      </c>
      <c r="R43" s="14">
        <f>R32*R30</f>
        <v>0</v>
      </c>
      <c r="S43" s="14">
        <f t="shared" ref="S43:T43" si="11">S32*S30</f>
        <v>0</v>
      </c>
      <c r="T43" s="14">
        <f t="shared" si="11"/>
        <v>0</v>
      </c>
    </row>
    <row r="44" spans="1:32" x14ac:dyDescent="0.25">
      <c r="P44" s="1" t="s">
        <v>27</v>
      </c>
      <c r="Q44" s="14">
        <f>Q33*Q30</f>
        <v>0</v>
      </c>
      <c r="R44" s="14">
        <f>R33*R30</f>
        <v>0</v>
      </c>
      <c r="S44" s="14">
        <f t="shared" ref="S44:T44" si="12">S33*S30</f>
        <v>0</v>
      </c>
      <c r="T44" s="14">
        <f t="shared" si="12"/>
        <v>0</v>
      </c>
    </row>
    <row r="45" spans="1:32" x14ac:dyDescent="0.25">
      <c r="Q45" s="14"/>
      <c r="R45" s="14"/>
      <c r="S45" s="14"/>
      <c r="T45" s="14"/>
    </row>
    <row r="46" spans="1:32" ht="12" customHeight="1" x14ac:dyDescent="0.25">
      <c r="A46" s="75" t="s">
        <v>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32" ht="12" customHeight="1" x14ac:dyDescent="0.25">
      <c r="A47" s="80" t="s">
        <v>55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32" ht="12" customHeight="1" x14ac:dyDescent="0.25">
      <c r="A48" s="81" t="s">
        <v>1</v>
      </c>
      <c r="B48" s="82"/>
      <c r="C48" s="83"/>
      <c r="D48" s="84" t="s">
        <v>2</v>
      </c>
      <c r="E48" s="85"/>
      <c r="F48" s="85"/>
      <c r="G48" s="85"/>
      <c r="H48" s="85"/>
      <c r="I48" s="85"/>
      <c r="J48" s="85"/>
      <c r="K48" s="85"/>
      <c r="L48" s="85"/>
      <c r="M48" s="86"/>
      <c r="Q48" s="1" t="s">
        <v>3</v>
      </c>
      <c r="R48" s="1" t="s">
        <v>22</v>
      </c>
      <c r="S48" s="1" t="s">
        <v>23</v>
      </c>
      <c r="T48" s="1" t="s">
        <v>28</v>
      </c>
      <c r="X48" s="1" t="s">
        <v>22</v>
      </c>
      <c r="Y48" s="1" t="s">
        <v>23</v>
      </c>
      <c r="Z48" s="1" t="s">
        <v>30</v>
      </c>
      <c r="AD48" s="1" t="s">
        <v>22</v>
      </c>
      <c r="AE48" s="1" t="s">
        <v>23</v>
      </c>
      <c r="AF48" s="1" t="s">
        <v>28</v>
      </c>
    </row>
    <row r="49" spans="1:32" ht="12" customHeight="1" x14ac:dyDescent="0.25">
      <c r="A49" s="2"/>
      <c r="B49" s="23"/>
      <c r="C49" s="3"/>
      <c r="D49" s="84" t="s">
        <v>3</v>
      </c>
      <c r="E49" s="85"/>
      <c r="F49" s="85"/>
      <c r="G49" s="86"/>
      <c r="H49" s="84" t="s">
        <v>4</v>
      </c>
      <c r="I49" s="86"/>
      <c r="J49" s="84" t="s">
        <v>5</v>
      </c>
      <c r="K49" s="86"/>
      <c r="L49" s="84" t="s">
        <v>6</v>
      </c>
      <c r="M49" s="86"/>
      <c r="P49" s="1" t="s">
        <v>24</v>
      </c>
      <c r="Q49" s="4">
        <f>F52</f>
        <v>672960</v>
      </c>
      <c r="R49" s="4">
        <f>H52</f>
        <v>500413</v>
      </c>
      <c r="S49" s="4">
        <f>J52</f>
        <v>61578</v>
      </c>
      <c r="T49" s="4">
        <f>L52</f>
        <v>19430</v>
      </c>
      <c r="W49" s="23" t="s">
        <v>25</v>
      </c>
      <c r="X49" s="7">
        <f t="shared" ref="X49:X51" si="13">R50</f>
        <v>5.1999999999999998E-2</v>
      </c>
      <c r="Y49" s="7">
        <f t="shared" ref="Y49:Y51" si="14">S50</f>
        <v>0.08</v>
      </c>
      <c r="Z49" s="7">
        <f t="shared" ref="Z49:Z51" si="15">T50</f>
        <v>0.17299999999999999</v>
      </c>
      <c r="AC49" s="15" t="s">
        <v>25</v>
      </c>
      <c r="AD49" s="14">
        <f t="shared" ref="AD49:AD51" si="16">R61</f>
        <v>26021.475999999999</v>
      </c>
      <c r="AE49" s="14">
        <f t="shared" ref="AE49:AE51" si="17">S61</f>
        <v>4926.24</v>
      </c>
      <c r="AF49" s="14">
        <f t="shared" ref="AF49:AF51" si="18">T61</f>
        <v>3361.39</v>
      </c>
    </row>
    <row r="50" spans="1:32" ht="12" customHeight="1" x14ac:dyDescent="0.25">
      <c r="A50" s="5"/>
      <c r="B50" s="24"/>
      <c r="C50" s="6"/>
      <c r="D50" s="32" t="s">
        <v>7</v>
      </c>
      <c r="E50" s="33"/>
      <c r="F50" s="34"/>
      <c r="G50" s="31" t="s">
        <v>8</v>
      </c>
      <c r="H50" s="31" t="s">
        <v>7</v>
      </c>
      <c r="I50" s="31" t="s">
        <v>8</v>
      </c>
      <c r="J50" s="31" t="s">
        <v>7</v>
      </c>
      <c r="K50" s="31" t="s">
        <v>8</v>
      </c>
      <c r="L50" s="31" t="s">
        <v>7</v>
      </c>
      <c r="M50" s="31" t="s">
        <v>8</v>
      </c>
      <c r="P50" s="23" t="s">
        <v>25</v>
      </c>
      <c r="Q50" s="7">
        <f>F53</f>
        <v>5.8999999999999997E-2</v>
      </c>
      <c r="R50" s="7">
        <f>H53</f>
        <v>5.1999999999999998E-2</v>
      </c>
      <c r="S50" s="7">
        <f>J53</f>
        <v>0.08</v>
      </c>
      <c r="T50" s="7">
        <f>L53</f>
        <v>0.17299999999999999</v>
      </c>
      <c r="W50" s="1" t="s">
        <v>26</v>
      </c>
      <c r="X50" s="7">
        <f t="shared" si="13"/>
        <v>4.9000000000000002E-2</v>
      </c>
      <c r="Y50" s="7">
        <f t="shared" si="14"/>
        <v>8.5000000000000006E-2</v>
      </c>
      <c r="Z50" s="7">
        <f t="shared" si="15"/>
        <v>0.1</v>
      </c>
      <c r="AC50" s="1" t="s">
        <v>26</v>
      </c>
      <c r="AD50" s="14">
        <f t="shared" si="16"/>
        <v>24520.237000000001</v>
      </c>
      <c r="AE50" s="14">
        <f t="shared" si="17"/>
        <v>5234.13</v>
      </c>
      <c r="AF50" s="14">
        <f t="shared" si="18"/>
        <v>1943</v>
      </c>
    </row>
    <row r="51" spans="1:32" ht="12" customHeight="1" x14ac:dyDescent="0.25">
      <c r="A51" s="66" t="s">
        <v>9</v>
      </c>
      <c r="B51" s="67"/>
      <c r="C51" s="68"/>
      <c r="D51" s="35"/>
      <c r="E51" s="36"/>
      <c r="F51" s="37"/>
      <c r="G51" s="27" t="s">
        <v>10</v>
      </c>
      <c r="H51" s="27" t="s">
        <v>10</v>
      </c>
      <c r="I51" s="27" t="s">
        <v>10</v>
      </c>
      <c r="J51" s="27" t="s">
        <v>10</v>
      </c>
      <c r="K51" s="27" t="s">
        <v>10</v>
      </c>
      <c r="L51" s="27" t="s">
        <v>10</v>
      </c>
      <c r="M51" s="27" t="s">
        <v>10</v>
      </c>
      <c r="P51" s="1" t="s">
        <v>26</v>
      </c>
      <c r="Q51" s="7">
        <f>F54</f>
        <v>5.2999999999999999E-2</v>
      </c>
      <c r="R51" s="7">
        <f>H54</f>
        <v>4.9000000000000002E-2</v>
      </c>
      <c r="S51" s="7">
        <f>J54</f>
        <v>8.5000000000000006E-2</v>
      </c>
      <c r="T51" s="7">
        <f>L54</f>
        <v>0.1</v>
      </c>
      <c r="W51" s="1" t="s">
        <v>27</v>
      </c>
      <c r="X51" s="7">
        <f t="shared" si="13"/>
        <v>0.89900000000000002</v>
      </c>
      <c r="Y51" s="7">
        <f t="shared" si="14"/>
        <v>0.83499999999999996</v>
      </c>
      <c r="Z51" s="7">
        <f t="shared" si="15"/>
        <v>0.72699999999999998</v>
      </c>
      <c r="AC51" s="1" t="s">
        <v>27</v>
      </c>
      <c r="AD51" s="14">
        <f t="shared" si="16"/>
        <v>449871.28700000001</v>
      </c>
      <c r="AE51" s="14">
        <f t="shared" si="17"/>
        <v>51417.63</v>
      </c>
      <c r="AF51" s="14">
        <f t="shared" si="18"/>
        <v>14125.609999999999</v>
      </c>
    </row>
    <row r="52" spans="1:32" ht="12" customHeight="1" x14ac:dyDescent="0.25">
      <c r="A52" s="66" t="s">
        <v>11</v>
      </c>
      <c r="B52" s="67"/>
      <c r="C52" s="68"/>
      <c r="E52" s="39"/>
      <c r="F52" s="38">
        <v>672960</v>
      </c>
      <c r="G52" s="29">
        <v>3362</v>
      </c>
      <c r="H52" s="30">
        <v>500413</v>
      </c>
      <c r="I52" s="29">
        <v>3750</v>
      </c>
      <c r="J52" s="30">
        <v>61578</v>
      </c>
      <c r="K52" s="29">
        <v>2362</v>
      </c>
      <c r="L52" s="30">
        <v>19430</v>
      </c>
      <c r="M52" s="29">
        <v>1406</v>
      </c>
      <c r="P52" s="1" t="s">
        <v>27</v>
      </c>
      <c r="Q52" s="7">
        <f>F55</f>
        <v>0.88800000000000001</v>
      </c>
      <c r="R52" s="7">
        <f>H55</f>
        <v>0.89900000000000002</v>
      </c>
      <c r="S52" s="7">
        <f>J55</f>
        <v>0.83499999999999996</v>
      </c>
      <c r="T52" s="7">
        <f>L55</f>
        <v>0.72699999999999998</v>
      </c>
    </row>
    <row r="53" spans="1:32" ht="12" customHeight="1" x14ac:dyDescent="0.25">
      <c r="A53" s="66" t="s">
        <v>12</v>
      </c>
      <c r="B53" s="67"/>
      <c r="C53" s="68"/>
      <c r="E53" s="41"/>
      <c r="F53" s="40">
        <v>5.8999999999999997E-2</v>
      </c>
      <c r="G53" s="29">
        <v>0.3</v>
      </c>
      <c r="H53" s="28">
        <v>5.1999999999999998E-2</v>
      </c>
      <c r="I53" s="29">
        <v>0.3</v>
      </c>
      <c r="J53" s="28">
        <v>0.08</v>
      </c>
      <c r="K53" s="29">
        <v>1</v>
      </c>
      <c r="L53" s="28">
        <v>0.17299999999999999</v>
      </c>
      <c r="M53" s="29">
        <v>2.5</v>
      </c>
    </row>
    <row r="54" spans="1:32" ht="12" customHeight="1" x14ac:dyDescent="0.25">
      <c r="A54" s="66" t="s">
        <v>15</v>
      </c>
      <c r="B54" s="67"/>
      <c r="C54" s="68"/>
      <c r="E54" s="41"/>
      <c r="F54" s="40">
        <v>5.2999999999999999E-2</v>
      </c>
      <c r="G54" s="29">
        <v>0.2</v>
      </c>
      <c r="H54" s="28">
        <v>4.9000000000000002E-2</v>
      </c>
      <c r="I54" s="29">
        <v>0.3</v>
      </c>
      <c r="J54" s="28">
        <v>8.5000000000000006E-2</v>
      </c>
      <c r="K54" s="29">
        <v>1</v>
      </c>
      <c r="L54" s="28">
        <v>0.1</v>
      </c>
      <c r="M54" s="29">
        <v>1.9</v>
      </c>
    </row>
    <row r="55" spans="1:32" ht="12" customHeight="1" x14ac:dyDescent="0.25">
      <c r="A55" s="66" t="s">
        <v>18</v>
      </c>
      <c r="B55" s="67"/>
      <c r="C55" s="68"/>
      <c r="E55" s="41"/>
      <c r="F55" s="40">
        <v>0.88800000000000001</v>
      </c>
      <c r="G55" s="29">
        <v>0.3</v>
      </c>
      <c r="H55" s="28">
        <v>0.89900000000000002</v>
      </c>
      <c r="I55" s="29">
        <v>0.4</v>
      </c>
      <c r="J55" s="28">
        <v>0.83499999999999996</v>
      </c>
      <c r="K55" s="29">
        <v>1.4</v>
      </c>
      <c r="L55" s="28">
        <v>0.72699999999999998</v>
      </c>
      <c r="M55" s="29">
        <v>2.6</v>
      </c>
      <c r="Q55" s="1" t="s">
        <v>3</v>
      </c>
      <c r="R55" s="1" t="s">
        <v>22</v>
      </c>
      <c r="S55" s="1" t="s">
        <v>23</v>
      </c>
      <c r="T55" s="1" t="s">
        <v>28</v>
      </c>
    </row>
    <row r="56" spans="1:32" ht="13.8" customHeight="1" x14ac:dyDescent="0.25">
      <c r="A56" s="74" t="s">
        <v>60</v>
      </c>
      <c r="B56" s="74"/>
      <c r="C56" s="74"/>
      <c r="D56" s="74"/>
      <c r="P56" s="1" t="s">
        <v>24</v>
      </c>
      <c r="Q56" s="7">
        <f>Q49/Q49</f>
        <v>1</v>
      </c>
      <c r="R56" s="7">
        <f>R49/Q49</f>
        <v>0.74359991678554449</v>
      </c>
      <c r="S56" s="7">
        <f>S49/Q49</f>
        <v>9.1503209700427954E-2</v>
      </c>
      <c r="T56" s="7">
        <f>T49/Q49</f>
        <v>2.8872444127436996E-2</v>
      </c>
    </row>
    <row r="57" spans="1:32" ht="24.75" customHeight="1" x14ac:dyDescent="0.3">
      <c r="A57" s="75"/>
      <c r="B57" s="75"/>
      <c r="C57" s="75"/>
      <c r="D57" s="75"/>
      <c r="F57" s="8"/>
      <c r="G57" s="8"/>
      <c r="H57" s="9"/>
      <c r="I57" s="10"/>
    </row>
    <row r="58" spans="1:32" ht="15.6" x14ac:dyDescent="0.3">
      <c r="F58" s="11"/>
      <c r="G58" s="11"/>
      <c r="H58" s="12"/>
      <c r="I58" s="13"/>
    </row>
    <row r="59" spans="1:32" x14ac:dyDescent="0.25">
      <c r="Q59" s="1" t="s">
        <v>3</v>
      </c>
      <c r="R59" s="1" t="s">
        <v>22</v>
      </c>
      <c r="S59" s="1" t="s">
        <v>23</v>
      </c>
      <c r="T59" s="1" t="s">
        <v>30</v>
      </c>
    </row>
    <row r="60" spans="1:32" x14ac:dyDescent="0.25">
      <c r="P60" s="1" t="s">
        <v>24</v>
      </c>
      <c r="Q60" s="14">
        <f>Q49</f>
        <v>672960</v>
      </c>
      <c r="R60" s="14">
        <f>R49</f>
        <v>500413</v>
      </c>
      <c r="S60" s="14">
        <f>S49</f>
        <v>61578</v>
      </c>
      <c r="T60" s="14">
        <f>T49</f>
        <v>19430</v>
      </c>
    </row>
    <row r="61" spans="1:32" x14ac:dyDescent="0.25">
      <c r="A61" s="1" t="s">
        <v>54</v>
      </c>
      <c r="P61" s="15" t="s">
        <v>25</v>
      </c>
      <c r="Q61" s="14">
        <f>Q50*Q49</f>
        <v>39704.639999999999</v>
      </c>
      <c r="R61" s="14">
        <f>R50*R49</f>
        <v>26021.475999999999</v>
      </c>
      <c r="S61" s="14">
        <f t="shared" ref="S61:T61" si="19">S50*S49</f>
        <v>4926.24</v>
      </c>
      <c r="T61" s="14">
        <f t="shared" si="19"/>
        <v>3361.39</v>
      </c>
    </row>
    <row r="62" spans="1:32" x14ac:dyDescent="0.25">
      <c r="P62" s="1" t="s">
        <v>26</v>
      </c>
      <c r="Q62" s="14">
        <f>Q51*Q49</f>
        <v>35666.879999999997</v>
      </c>
      <c r="R62" s="14">
        <f>R51*R49</f>
        <v>24520.237000000001</v>
      </c>
      <c r="S62" s="14">
        <f t="shared" ref="S62:T62" si="20">S51*S49</f>
        <v>5234.13</v>
      </c>
      <c r="T62" s="14">
        <f t="shared" si="20"/>
        <v>1943</v>
      </c>
    </row>
    <row r="63" spans="1:32" x14ac:dyDescent="0.25">
      <c r="P63" s="1" t="s">
        <v>27</v>
      </c>
      <c r="Q63" s="14">
        <f>Q52*Q49</f>
        <v>597588.47999999998</v>
      </c>
      <c r="R63" s="14">
        <f>R52*R49</f>
        <v>449871.28700000001</v>
      </c>
      <c r="S63" s="14">
        <f t="shared" ref="S63:T63" si="21">S52*S49</f>
        <v>51417.63</v>
      </c>
      <c r="T63" s="14">
        <f t="shared" si="21"/>
        <v>14125.609999999999</v>
      </c>
    </row>
    <row r="64" spans="1:32" x14ac:dyDescent="0.25">
      <c r="Q64" s="14"/>
      <c r="R64" s="7">
        <f>(R63/Q63)</f>
        <v>0.75281117701599609</v>
      </c>
      <c r="S64" s="7">
        <f>S63/Q63</f>
        <v>8.604186948182134E-2</v>
      </c>
      <c r="T64" s="7">
        <f>T63/Q63</f>
        <v>2.3637687928656188E-2</v>
      </c>
    </row>
    <row r="65" spans="1:20" x14ac:dyDescent="0.25">
      <c r="P65" s="1" t="s">
        <v>29</v>
      </c>
      <c r="Q65" s="20">
        <f>SUM(Q61:Q62)</f>
        <v>75371.51999999999</v>
      </c>
      <c r="R65" s="20">
        <f t="shared" ref="R65:T65" si="22">SUM(R61:R62)</f>
        <v>50541.713000000003</v>
      </c>
      <c r="S65" s="20">
        <f t="shared" si="22"/>
        <v>10160.369999999999</v>
      </c>
      <c r="T65" s="20">
        <f t="shared" si="22"/>
        <v>5304.3899999999994</v>
      </c>
    </row>
    <row r="66" spans="1:20" x14ac:dyDescent="0.25">
      <c r="R66" s="7">
        <f>R65/Q65</f>
        <v>0.67056778210125001</v>
      </c>
      <c r="S66" s="7">
        <f>S65/Q65</f>
        <v>0.13480383571938048</v>
      </c>
      <c r="T66" s="7">
        <f>T65/Q65</f>
        <v>7.0376582560627676E-2</v>
      </c>
    </row>
    <row r="67" spans="1:20" x14ac:dyDescent="0.25">
      <c r="Q67" s="1" t="s">
        <v>22</v>
      </c>
      <c r="R67" s="1" t="s">
        <v>23</v>
      </c>
      <c r="S67" s="1" t="s">
        <v>30</v>
      </c>
    </row>
    <row r="68" spans="1:20" x14ac:dyDescent="0.25">
      <c r="P68" s="1" t="s">
        <v>31</v>
      </c>
      <c r="Q68" s="21">
        <f>R66</f>
        <v>0.67056778210125001</v>
      </c>
      <c r="R68" s="21">
        <f>S66</f>
        <v>0.13480383571938048</v>
      </c>
      <c r="S68" s="21">
        <f>T66</f>
        <v>7.0376582560627676E-2</v>
      </c>
    </row>
    <row r="69" spans="1:20" x14ac:dyDescent="0.25">
      <c r="P69" s="1" t="s">
        <v>27</v>
      </c>
      <c r="Q69" s="21">
        <f>R64</f>
        <v>0.75281117701599609</v>
      </c>
      <c r="R69" s="21">
        <f>S64</f>
        <v>8.604186948182134E-2</v>
      </c>
      <c r="S69" s="21">
        <f>T64</f>
        <v>2.3637687928656188E-2</v>
      </c>
    </row>
    <row r="72" spans="1:20" ht="14.25" customHeight="1" x14ac:dyDescent="0.25">
      <c r="A72" s="70" t="s">
        <v>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20" ht="14.25" customHeight="1" x14ac:dyDescent="0.25">
      <c r="A73" s="76" t="s">
        <v>56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20" ht="13.8" customHeight="1" x14ac:dyDescent="0.25">
      <c r="A74" s="77" t="s">
        <v>1</v>
      </c>
      <c r="B74" s="78"/>
      <c r="C74" s="79"/>
      <c r="D74" s="71" t="s">
        <v>2</v>
      </c>
      <c r="E74" s="72"/>
      <c r="F74" s="72"/>
      <c r="G74" s="72"/>
      <c r="H74" s="72"/>
      <c r="I74" s="72"/>
      <c r="J74" s="72"/>
      <c r="K74" s="72"/>
      <c r="L74" s="72"/>
      <c r="M74" s="73"/>
      <c r="Q74" s="1" t="s">
        <v>3</v>
      </c>
      <c r="R74" s="1" t="s">
        <v>22</v>
      </c>
      <c r="S74" s="1" t="s">
        <v>23</v>
      </c>
      <c r="T74" s="1" t="s">
        <v>28</v>
      </c>
    </row>
    <row r="75" spans="1:20" ht="13.8" customHeight="1" x14ac:dyDescent="0.25">
      <c r="A75" s="16"/>
      <c r="B75" s="22"/>
      <c r="C75" s="17"/>
      <c r="D75" s="71" t="s">
        <v>3</v>
      </c>
      <c r="E75" s="72"/>
      <c r="F75" s="72"/>
      <c r="G75" s="73"/>
      <c r="H75" s="71" t="s">
        <v>4</v>
      </c>
      <c r="I75" s="73"/>
      <c r="J75" s="71" t="s">
        <v>5</v>
      </c>
      <c r="K75" s="73"/>
      <c r="L75" s="71" t="s">
        <v>6</v>
      </c>
      <c r="M75" s="73"/>
      <c r="P75" s="1" t="s">
        <v>24</v>
      </c>
      <c r="Q75" s="4">
        <f>F78</f>
        <v>713479</v>
      </c>
      <c r="R75" s="1">
        <f>H78</f>
        <v>518426</v>
      </c>
      <c r="S75" s="1">
        <f>J78</f>
        <v>66497</v>
      </c>
      <c r="T75" s="1">
        <f>L78</f>
        <v>18412</v>
      </c>
    </row>
    <row r="76" spans="1:20" ht="26.4" x14ac:dyDescent="0.25">
      <c r="A76" s="18"/>
      <c r="B76" s="25"/>
      <c r="C76" s="19"/>
      <c r="D76" s="71" t="s">
        <v>7</v>
      </c>
      <c r="E76" s="72"/>
      <c r="F76" s="73"/>
      <c r="G76" s="26" t="s">
        <v>8</v>
      </c>
      <c r="H76" s="26" t="s">
        <v>7</v>
      </c>
      <c r="I76" s="26" t="s">
        <v>8</v>
      </c>
      <c r="J76" s="26" t="s">
        <v>7</v>
      </c>
      <c r="K76" s="26" t="s">
        <v>8</v>
      </c>
      <c r="L76" s="26" t="s">
        <v>7</v>
      </c>
      <c r="M76" s="26" t="s">
        <v>8</v>
      </c>
      <c r="P76" s="1" t="s">
        <v>25</v>
      </c>
      <c r="Q76" s="7">
        <f>F79</f>
        <v>5.0999999999999997E-2</v>
      </c>
      <c r="R76" s="7">
        <f>H79</f>
        <v>4.2999999999999997E-2</v>
      </c>
      <c r="S76" s="7">
        <f>J79</f>
        <v>7.5999999999999998E-2</v>
      </c>
      <c r="T76" s="7">
        <f>L79</f>
        <v>0.20300000000000001</v>
      </c>
    </row>
    <row r="77" spans="1:20" ht="13.8" customHeight="1" x14ac:dyDescent="0.25">
      <c r="A77" s="66" t="s">
        <v>9</v>
      </c>
      <c r="B77" s="67"/>
      <c r="C77" s="68"/>
      <c r="D77" s="66" t="s">
        <v>10</v>
      </c>
      <c r="E77" s="67"/>
      <c r="F77" s="68"/>
      <c r="G77" s="27" t="s">
        <v>10</v>
      </c>
      <c r="H77" s="27" t="s">
        <v>10</v>
      </c>
      <c r="I77" s="27" t="s">
        <v>10</v>
      </c>
      <c r="J77" s="27" t="s">
        <v>10</v>
      </c>
      <c r="K77" s="27" t="s">
        <v>10</v>
      </c>
      <c r="L77" s="27" t="s">
        <v>10</v>
      </c>
      <c r="M77" s="27" t="s">
        <v>10</v>
      </c>
      <c r="P77" s="1" t="s">
        <v>26</v>
      </c>
      <c r="Q77" s="7">
        <f>F80</f>
        <v>4.7E-2</v>
      </c>
      <c r="R77" s="7">
        <f>H80</f>
        <v>4.2999999999999997E-2</v>
      </c>
      <c r="S77" s="7">
        <f>J80</f>
        <v>7.5999999999999998E-2</v>
      </c>
      <c r="T77" s="7">
        <f>L80</f>
        <v>0.106</v>
      </c>
    </row>
    <row r="78" spans="1:20" ht="13.8" customHeight="1" x14ac:dyDescent="0.25">
      <c r="A78" s="66" t="s">
        <v>11</v>
      </c>
      <c r="B78" s="67"/>
      <c r="C78" s="68"/>
      <c r="E78" s="39"/>
      <c r="F78" s="38">
        <v>713479</v>
      </c>
      <c r="G78" s="29">
        <v>10353</v>
      </c>
      <c r="H78" s="30">
        <v>518426</v>
      </c>
      <c r="I78" s="29">
        <v>10444</v>
      </c>
      <c r="J78" s="30">
        <v>66497</v>
      </c>
      <c r="K78" s="29">
        <v>5919</v>
      </c>
      <c r="L78" s="30">
        <v>18412</v>
      </c>
      <c r="M78" s="29">
        <v>3708</v>
      </c>
      <c r="P78" s="1" t="s">
        <v>27</v>
      </c>
      <c r="Q78" s="7">
        <f>F81</f>
        <v>0.90200000000000002</v>
      </c>
      <c r="R78" s="7">
        <f>H81</f>
        <v>0.91400000000000003</v>
      </c>
      <c r="S78" s="7">
        <f>J81</f>
        <v>0.84799999999999998</v>
      </c>
      <c r="T78" s="7">
        <f>L81</f>
        <v>0.69</v>
      </c>
    </row>
    <row r="79" spans="1:20" ht="13.8" customHeight="1" x14ac:dyDescent="0.25">
      <c r="A79" s="66" t="s">
        <v>12</v>
      </c>
      <c r="B79" s="67"/>
      <c r="C79" s="68"/>
      <c r="E79" s="41"/>
      <c r="F79" s="40">
        <v>5.0999999999999997E-2</v>
      </c>
      <c r="G79" s="29">
        <v>0.6</v>
      </c>
      <c r="H79" s="28">
        <v>4.2999999999999997E-2</v>
      </c>
      <c r="I79" s="29">
        <v>0.6</v>
      </c>
      <c r="J79" s="28">
        <v>7.5999999999999998E-2</v>
      </c>
      <c r="K79" s="29">
        <v>2.7</v>
      </c>
      <c r="L79" s="28">
        <v>0.20300000000000001</v>
      </c>
      <c r="M79" s="29">
        <v>7.5</v>
      </c>
    </row>
    <row r="80" spans="1:20" ht="13.8" customHeight="1" x14ac:dyDescent="0.25">
      <c r="A80" s="66" t="s">
        <v>15</v>
      </c>
      <c r="B80" s="67"/>
      <c r="C80" s="68"/>
      <c r="E80" s="41"/>
      <c r="F80" s="40">
        <v>4.7E-2</v>
      </c>
      <c r="G80" s="29">
        <v>0.7</v>
      </c>
      <c r="H80" s="28">
        <v>4.2999999999999997E-2</v>
      </c>
      <c r="I80" s="29">
        <v>0.7</v>
      </c>
      <c r="J80" s="28">
        <v>7.5999999999999998E-2</v>
      </c>
      <c r="K80" s="29">
        <v>2.7</v>
      </c>
      <c r="L80" s="28">
        <v>0.106</v>
      </c>
      <c r="M80" s="29">
        <v>4.2</v>
      </c>
    </row>
    <row r="81" spans="1:32" ht="13.8" customHeight="1" x14ac:dyDescent="0.25">
      <c r="A81" s="66" t="s">
        <v>18</v>
      </c>
      <c r="B81" s="67"/>
      <c r="C81" s="68"/>
      <c r="E81" s="41"/>
      <c r="F81" s="40">
        <v>0.90200000000000002</v>
      </c>
      <c r="G81" s="29">
        <v>0.9</v>
      </c>
      <c r="H81" s="28">
        <v>0.91400000000000003</v>
      </c>
      <c r="I81" s="29">
        <v>0.8</v>
      </c>
      <c r="J81" s="28">
        <v>0.84799999999999998</v>
      </c>
      <c r="K81" s="29">
        <v>3.6</v>
      </c>
      <c r="L81" s="28">
        <v>0.69</v>
      </c>
      <c r="M81" s="29">
        <v>7.2</v>
      </c>
    </row>
    <row r="82" spans="1:32" ht="13.8" customHeight="1" x14ac:dyDescent="0.25">
      <c r="A82" s="69" t="s">
        <v>59</v>
      </c>
      <c r="B82" s="69"/>
      <c r="C82" s="69"/>
      <c r="D82" s="69"/>
    </row>
    <row r="83" spans="1:32" ht="15.6" x14ac:dyDescent="0.3">
      <c r="A83" s="70"/>
      <c r="B83" s="70"/>
      <c r="C83" s="70"/>
      <c r="D83" s="70"/>
      <c r="F83" s="8"/>
      <c r="G83" s="8"/>
      <c r="H83" s="9"/>
      <c r="I83" s="10"/>
    </row>
    <row r="84" spans="1:32" ht="15.6" x14ac:dyDescent="0.3">
      <c r="F84" s="11"/>
      <c r="G84" s="11"/>
      <c r="H84" s="12"/>
      <c r="I84" s="13"/>
    </row>
    <row r="85" spans="1:32" x14ac:dyDescent="0.25">
      <c r="Q85" s="1" t="s">
        <v>3</v>
      </c>
      <c r="R85" s="1" t="s">
        <v>22</v>
      </c>
      <c r="S85" s="1" t="s">
        <v>23</v>
      </c>
      <c r="T85" s="1" t="s">
        <v>28</v>
      </c>
    </row>
    <row r="86" spans="1:32" x14ac:dyDescent="0.25">
      <c r="P86" s="1" t="s">
        <v>24</v>
      </c>
      <c r="Q86" s="14">
        <v>586381</v>
      </c>
      <c r="R86" s="14">
        <v>436231</v>
      </c>
      <c r="S86" s="14">
        <v>59637</v>
      </c>
      <c r="T86" s="14">
        <v>20368</v>
      </c>
    </row>
    <row r="87" spans="1:32" x14ac:dyDescent="0.25">
      <c r="P87" s="1" t="s">
        <v>25</v>
      </c>
      <c r="Q87" s="14">
        <f>Q76*Q75</f>
        <v>36387.428999999996</v>
      </c>
      <c r="R87" s="14">
        <f>R76*R75</f>
        <v>22292.317999999999</v>
      </c>
      <c r="S87" s="14">
        <f t="shared" ref="S87:T87" si="23">S76*S75</f>
        <v>5053.7719999999999</v>
      </c>
      <c r="T87" s="14">
        <f t="shared" si="23"/>
        <v>3737.6360000000004</v>
      </c>
    </row>
    <row r="88" spans="1:32" x14ac:dyDescent="0.25">
      <c r="P88" s="1" t="s">
        <v>26</v>
      </c>
      <c r="Q88" s="14">
        <f>Q77*Q75</f>
        <v>33533.512999999999</v>
      </c>
      <c r="R88" s="14">
        <f>R77*R75</f>
        <v>22292.317999999999</v>
      </c>
      <c r="S88" s="14">
        <f t="shared" ref="S88:T88" si="24">S77*S75</f>
        <v>5053.7719999999999</v>
      </c>
      <c r="T88" s="14">
        <f t="shared" si="24"/>
        <v>1951.672</v>
      </c>
    </row>
    <row r="89" spans="1:32" x14ac:dyDescent="0.25">
      <c r="P89" s="1" t="s">
        <v>27</v>
      </c>
      <c r="Q89" s="14">
        <f>Q78*Q75</f>
        <v>643558.05799999996</v>
      </c>
      <c r="R89" s="14">
        <f>R78*R75</f>
        <v>473841.364</v>
      </c>
      <c r="S89" s="14">
        <f t="shared" ref="S89:T89" si="25">S78*S75</f>
        <v>56389.455999999998</v>
      </c>
      <c r="T89" s="14">
        <f t="shared" si="25"/>
        <v>12704.279999999999</v>
      </c>
    </row>
    <row r="90" spans="1:32" x14ac:dyDescent="0.25">
      <c r="Q90" s="14"/>
      <c r="R90" s="14"/>
      <c r="S90" s="14"/>
      <c r="T90" s="14"/>
    </row>
    <row r="91" spans="1:32" x14ac:dyDescent="0.25">
      <c r="Q91" s="14"/>
      <c r="R91" s="14"/>
      <c r="S91" s="14"/>
      <c r="T91" s="14"/>
    </row>
    <row r="92" spans="1:32" x14ac:dyDescent="0.25">
      <c r="Q92" s="14"/>
      <c r="R92" s="14"/>
      <c r="S92" s="14"/>
      <c r="T92" s="14"/>
    </row>
    <row r="94" spans="1:32" ht="12" customHeight="1" x14ac:dyDescent="0.25">
      <c r="A94" s="75" t="s">
        <v>0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32" ht="12" customHeight="1" x14ac:dyDescent="0.25">
      <c r="A95" s="80" t="s">
        <v>52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32" ht="12" customHeight="1" x14ac:dyDescent="0.25">
      <c r="A96" s="81" t="s">
        <v>1</v>
      </c>
      <c r="B96" s="82"/>
      <c r="C96" s="83"/>
      <c r="D96" s="84" t="s">
        <v>2</v>
      </c>
      <c r="E96" s="85"/>
      <c r="F96" s="85"/>
      <c r="G96" s="85"/>
      <c r="H96" s="85"/>
      <c r="I96" s="85"/>
      <c r="J96" s="85"/>
      <c r="K96" s="85"/>
      <c r="L96" s="85"/>
      <c r="M96" s="86"/>
      <c r="Q96" s="1" t="s">
        <v>3</v>
      </c>
      <c r="R96" s="1" t="s">
        <v>22</v>
      </c>
      <c r="S96" s="1" t="s">
        <v>23</v>
      </c>
      <c r="T96" s="1" t="s">
        <v>28</v>
      </c>
      <c r="X96" s="1" t="s">
        <v>22</v>
      </c>
      <c r="Y96" s="1" t="s">
        <v>23</v>
      </c>
      <c r="Z96" s="1" t="s">
        <v>30</v>
      </c>
      <c r="AD96" s="1" t="s">
        <v>22</v>
      </c>
      <c r="AE96" s="1" t="s">
        <v>23</v>
      </c>
      <c r="AF96" s="1" t="s">
        <v>28</v>
      </c>
    </row>
    <row r="97" spans="1:32" ht="12" customHeight="1" x14ac:dyDescent="0.25">
      <c r="A97" s="2"/>
      <c r="B97" s="23"/>
      <c r="C97" s="3"/>
      <c r="D97" s="84" t="s">
        <v>3</v>
      </c>
      <c r="E97" s="85"/>
      <c r="F97" s="85"/>
      <c r="G97" s="86"/>
      <c r="H97" s="84" t="s">
        <v>4</v>
      </c>
      <c r="I97" s="86"/>
      <c r="J97" s="84" t="s">
        <v>5</v>
      </c>
      <c r="K97" s="86"/>
      <c r="L97" s="84" t="s">
        <v>6</v>
      </c>
      <c r="M97" s="86"/>
      <c r="P97" s="1" t="s">
        <v>24</v>
      </c>
      <c r="Q97" s="4">
        <f>D100</f>
        <v>632042</v>
      </c>
      <c r="R97" s="4">
        <f>H100</f>
        <v>486953</v>
      </c>
      <c r="S97" s="4">
        <f>J100</f>
        <v>60766</v>
      </c>
      <c r="T97" s="4">
        <f>L100</f>
        <v>20373</v>
      </c>
      <c r="W97" s="23" t="s">
        <v>25</v>
      </c>
      <c r="X97" s="7">
        <f t="shared" ref="X97:X99" si="26">R98</f>
        <v>5.7000000000000002E-2</v>
      </c>
      <c r="Y97" s="7">
        <f t="shared" ref="Y97:Y99" si="27">S98</f>
        <v>8.5999999999999993E-2</v>
      </c>
      <c r="Z97" s="7">
        <f t="shared" ref="Z97:Z99" si="28">T98</f>
        <v>0.18</v>
      </c>
      <c r="AC97" s="15" t="s">
        <v>25</v>
      </c>
      <c r="AD97" s="14">
        <f t="shared" ref="AD97:AD99" si="29">R109</f>
        <v>27756.321</v>
      </c>
      <c r="AE97" s="14">
        <f t="shared" ref="AE97:AE99" si="30">S109</f>
        <v>5225.8759999999993</v>
      </c>
      <c r="AF97" s="14">
        <f t="shared" ref="AF97:AF99" si="31">T109</f>
        <v>3667.14</v>
      </c>
    </row>
    <row r="98" spans="1:32" ht="12" customHeight="1" x14ac:dyDescent="0.25">
      <c r="A98" s="5"/>
      <c r="B98" s="24"/>
      <c r="C98" s="6"/>
      <c r="D98" s="84" t="s">
        <v>7</v>
      </c>
      <c r="E98" s="85"/>
      <c r="F98" s="86"/>
      <c r="G98" s="31" t="s">
        <v>8</v>
      </c>
      <c r="H98" s="31" t="s">
        <v>7</v>
      </c>
      <c r="I98" s="31" t="s">
        <v>8</v>
      </c>
      <c r="J98" s="31" t="s">
        <v>7</v>
      </c>
      <c r="K98" s="31" t="s">
        <v>8</v>
      </c>
      <c r="L98" s="31" t="s">
        <v>7</v>
      </c>
      <c r="M98" s="31" t="s">
        <v>8</v>
      </c>
      <c r="P98" s="23" t="s">
        <v>25</v>
      </c>
      <c r="Q98" s="7">
        <f>D101</f>
        <v>7.1999999999999995E-2</v>
      </c>
      <c r="R98" s="7">
        <f>H101</f>
        <v>5.7000000000000002E-2</v>
      </c>
      <c r="S98" s="7">
        <f>J101</f>
        <v>8.5999999999999993E-2</v>
      </c>
      <c r="T98" s="7">
        <f>L101</f>
        <v>0.18</v>
      </c>
      <c r="W98" s="1" t="s">
        <v>26</v>
      </c>
      <c r="X98" s="7">
        <f t="shared" si="26"/>
        <v>5.5E-2</v>
      </c>
      <c r="Y98" s="7">
        <f t="shared" si="27"/>
        <v>9.0999999999999998E-2</v>
      </c>
      <c r="Z98" s="7">
        <f t="shared" si="28"/>
        <v>0.107</v>
      </c>
      <c r="AC98" s="1" t="s">
        <v>26</v>
      </c>
      <c r="AD98" s="14">
        <f t="shared" si="29"/>
        <v>26782.415000000001</v>
      </c>
      <c r="AE98" s="14">
        <f t="shared" si="30"/>
        <v>5529.7060000000001</v>
      </c>
      <c r="AF98" s="14">
        <f t="shared" si="31"/>
        <v>2179.9110000000001</v>
      </c>
    </row>
    <row r="99" spans="1:32" ht="12" customHeight="1" x14ac:dyDescent="0.25">
      <c r="A99" s="66" t="s">
        <v>9</v>
      </c>
      <c r="B99" s="67"/>
      <c r="C99" s="68"/>
      <c r="D99" s="66" t="s">
        <v>10</v>
      </c>
      <c r="E99" s="67"/>
      <c r="F99" s="68"/>
      <c r="G99" s="27" t="s">
        <v>10</v>
      </c>
      <c r="H99" s="27" t="s">
        <v>10</v>
      </c>
      <c r="I99" s="27" t="s">
        <v>10</v>
      </c>
      <c r="J99" s="27" t="s">
        <v>10</v>
      </c>
      <c r="K99" s="27" t="s">
        <v>10</v>
      </c>
      <c r="L99" s="27" t="s">
        <v>10</v>
      </c>
      <c r="M99" s="27" t="s">
        <v>10</v>
      </c>
      <c r="P99" s="1" t="s">
        <v>26</v>
      </c>
      <c r="Q99" s="7">
        <f>D102</f>
        <v>6.2E-2</v>
      </c>
      <c r="R99" s="7">
        <f>H102</f>
        <v>5.5E-2</v>
      </c>
      <c r="S99" s="7">
        <f>J102</f>
        <v>9.0999999999999998E-2</v>
      </c>
      <c r="T99" s="7">
        <f>L102</f>
        <v>0.107</v>
      </c>
      <c r="W99" s="1" t="s">
        <v>27</v>
      </c>
      <c r="X99" s="7">
        <f t="shared" si="26"/>
        <v>0.88800000000000001</v>
      </c>
      <c r="Y99" s="7">
        <f t="shared" si="27"/>
        <v>0.82299999999999995</v>
      </c>
      <c r="Z99" s="7">
        <f t="shared" si="28"/>
        <v>0.71299999999999997</v>
      </c>
      <c r="AC99" s="1" t="s">
        <v>27</v>
      </c>
      <c r="AD99" s="14">
        <f t="shared" si="29"/>
        <v>432414.26400000002</v>
      </c>
      <c r="AE99" s="14">
        <f t="shared" si="30"/>
        <v>50010.417999999998</v>
      </c>
      <c r="AF99" s="14">
        <f t="shared" si="31"/>
        <v>14525.948999999999</v>
      </c>
    </row>
    <row r="100" spans="1:32" ht="12" customHeight="1" x14ac:dyDescent="0.25">
      <c r="A100" s="66" t="s">
        <v>11</v>
      </c>
      <c r="B100" s="67"/>
      <c r="C100" s="68"/>
      <c r="D100" s="90">
        <v>632042</v>
      </c>
      <c r="E100" s="91"/>
      <c r="F100" s="92"/>
      <c r="G100" s="29">
        <v>3629</v>
      </c>
      <c r="H100" s="30">
        <v>486953</v>
      </c>
      <c r="I100" s="29">
        <v>4099</v>
      </c>
      <c r="J100" s="30">
        <v>60766</v>
      </c>
      <c r="K100" s="29">
        <v>2600</v>
      </c>
      <c r="L100" s="30">
        <v>20373</v>
      </c>
      <c r="M100" s="29">
        <v>1260</v>
      </c>
      <c r="P100" s="1" t="s">
        <v>27</v>
      </c>
      <c r="Q100" s="7">
        <f>D103</f>
        <v>0.86599999999999999</v>
      </c>
      <c r="R100" s="7">
        <f>H103</f>
        <v>0.88800000000000001</v>
      </c>
      <c r="S100" s="7">
        <f>J103</f>
        <v>0.82299999999999995</v>
      </c>
      <c r="T100" s="7">
        <f>L103</f>
        <v>0.71299999999999997</v>
      </c>
    </row>
    <row r="101" spans="1:32" ht="12" customHeight="1" x14ac:dyDescent="0.25">
      <c r="A101" s="66" t="s">
        <v>12</v>
      </c>
      <c r="B101" s="67"/>
      <c r="C101" s="68"/>
      <c r="D101" s="87">
        <v>7.1999999999999995E-2</v>
      </c>
      <c r="E101" s="88"/>
      <c r="F101" s="89"/>
      <c r="G101" s="29">
        <v>0.3</v>
      </c>
      <c r="H101" s="28">
        <v>5.7000000000000002E-2</v>
      </c>
      <c r="I101" s="29">
        <v>0.3</v>
      </c>
      <c r="J101" s="28">
        <v>8.5999999999999993E-2</v>
      </c>
      <c r="K101" s="29">
        <v>1</v>
      </c>
      <c r="L101" s="28">
        <v>0.18</v>
      </c>
      <c r="M101" s="29">
        <v>2.7</v>
      </c>
    </row>
    <row r="102" spans="1:32" ht="12" customHeight="1" x14ac:dyDescent="0.25">
      <c r="A102" s="66" t="s">
        <v>15</v>
      </c>
      <c r="B102" s="67"/>
      <c r="C102" s="68"/>
      <c r="D102" s="87">
        <v>6.2E-2</v>
      </c>
      <c r="E102" s="88"/>
      <c r="F102" s="89"/>
      <c r="G102" s="29">
        <v>0.3</v>
      </c>
      <c r="H102" s="28">
        <v>5.5E-2</v>
      </c>
      <c r="I102" s="29">
        <v>0.3</v>
      </c>
      <c r="J102" s="28">
        <v>9.0999999999999998E-2</v>
      </c>
      <c r="K102" s="29">
        <v>1.2</v>
      </c>
      <c r="L102" s="28">
        <v>0.107</v>
      </c>
      <c r="M102" s="29">
        <v>2</v>
      </c>
    </row>
    <row r="103" spans="1:32" ht="12" customHeight="1" x14ac:dyDescent="0.25">
      <c r="A103" s="66" t="s">
        <v>18</v>
      </c>
      <c r="B103" s="67"/>
      <c r="C103" s="68"/>
      <c r="D103" s="87">
        <v>0.86599999999999999</v>
      </c>
      <c r="E103" s="88"/>
      <c r="F103" s="89"/>
      <c r="G103" s="29">
        <v>0.4</v>
      </c>
      <c r="H103" s="28">
        <v>0.88800000000000001</v>
      </c>
      <c r="I103" s="29">
        <v>0.4</v>
      </c>
      <c r="J103" s="28">
        <v>0.82299999999999995</v>
      </c>
      <c r="K103" s="29">
        <v>1.4</v>
      </c>
      <c r="L103" s="28">
        <v>0.71299999999999997</v>
      </c>
      <c r="M103" s="29">
        <v>2.8</v>
      </c>
      <c r="Q103" s="1" t="s">
        <v>3</v>
      </c>
      <c r="R103" s="1" t="s">
        <v>22</v>
      </c>
      <c r="S103" s="1" t="s">
        <v>23</v>
      </c>
      <c r="T103" s="1" t="s">
        <v>28</v>
      </c>
    </row>
    <row r="104" spans="1:32" ht="13.8" customHeight="1" x14ac:dyDescent="0.25">
      <c r="A104" s="74" t="s">
        <v>58</v>
      </c>
      <c r="B104" s="74"/>
      <c r="C104" s="74"/>
      <c r="D104" s="74"/>
      <c r="P104" s="1" t="s">
        <v>24</v>
      </c>
      <c r="Q104" s="7">
        <f>Q97/Q97</f>
        <v>1</v>
      </c>
      <c r="R104" s="7">
        <f>R97/Q97</f>
        <v>0.77044405276864514</v>
      </c>
      <c r="S104" s="7">
        <f>S97/Q97</f>
        <v>9.6142344970745613E-2</v>
      </c>
      <c r="T104" s="7">
        <f>T97/Q97</f>
        <v>3.223361738618636E-2</v>
      </c>
    </row>
    <row r="105" spans="1:32" ht="24.75" customHeight="1" x14ac:dyDescent="0.3">
      <c r="A105" s="75"/>
      <c r="B105" s="75"/>
      <c r="C105" s="75"/>
      <c r="D105" s="75"/>
      <c r="F105" s="8"/>
      <c r="G105" s="8"/>
      <c r="H105" s="9"/>
      <c r="I105" s="10"/>
    </row>
    <row r="106" spans="1:32" ht="15" customHeight="1" x14ac:dyDescent="0.3">
      <c r="F106" s="11"/>
      <c r="G106" s="11"/>
      <c r="H106" s="12"/>
      <c r="I106" s="13"/>
    </row>
    <row r="107" spans="1:32" x14ac:dyDescent="0.25">
      <c r="Q107" s="1" t="s">
        <v>3</v>
      </c>
      <c r="R107" s="1" t="s">
        <v>22</v>
      </c>
      <c r="S107" s="1" t="s">
        <v>23</v>
      </c>
      <c r="T107" s="1" t="s">
        <v>30</v>
      </c>
    </row>
    <row r="108" spans="1:32" x14ac:dyDescent="0.25">
      <c r="P108" s="1" t="s">
        <v>24</v>
      </c>
      <c r="Q108" s="14">
        <f>Q97</f>
        <v>632042</v>
      </c>
      <c r="R108" s="14">
        <f>R97</f>
        <v>486953</v>
      </c>
      <c r="S108" s="14">
        <f>S97</f>
        <v>60766</v>
      </c>
      <c r="T108" s="14">
        <f>T97</f>
        <v>20373</v>
      </c>
    </row>
    <row r="109" spans="1:32" x14ac:dyDescent="0.25">
      <c r="P109" s="15" t="s">
        <v>25</v>
      </c>
      <c r="Q109" s="14">
        <f>Q98*Q97</f>
        <v>45507.023999999998</v>
      </c>
      <c r="R109" s="14">
        <f>R98*R97</f>
        <v>27756.321</v>
      </c>
      <c r="S109" s="14">
        <f t="shared" ref="S109:T109" si="32">S98*S97</f>
        <v>5225.8759999999993</v>
      </c>
      <c r="T109" s="14">
        <f t="shared" si="32"/>
        <v>3667.14</v>
      </c>
    </row>
    <row r="110" spans="1:32" x14ac:dyDescent="0.25">
      <c r="P110" s="1" t="s">
        <v>26</v>
      </c>
      <c r="Q110" s="14">
        <f>Q99*Q97</f>
        <v>39186.603999999999</v>
      </c>
      <c r="R110" s="14">
        <f>R99*R97</f>
        <v>26782.415000000001</v>
      </c>
      <c r="S110" s="14">
        <f t="shared" ref="S110:T110" si="33">S99*S97</f>
        <v>5529.7060000000001</v>
      </c>
      <c r="T110" s="14">
        <f t="shared" si="33"/>
        <v>2179.9110000000001</v>
      </c>
    </row>
    <row r="111" spans="1:32" x14ac:dyDescent="0.25">
      <c r="P111" s="1" t="s">
        <v>27</v>
      </c>
      <c r="Q111" s="14">
        <f>Q100*Q97</f>
        <v>547348.37199999997</v>
      </c>
      <c r="R111" s="14">
        <f>R100*R97</f>
        <v>432414.26400000002</v>
      </c>
      <c r="S111" s="14">
        <f t="shared" ref="S111:T111" si="34">S100*S97</f>
        <v>50010.417999999998</v>
      </c>
      <c r="T111" s="14">
        <f t="shared" si="34"/>
        <v>14525.948999999999</v>
      </c>
    </row>
    <row r="112" spans="1:32" x14ac:dyDescent="0.25">
      <c r="Q112" s="14"/>
      <c r="R112" s="7">
        <f>(R111/Q111)</f>
        <v>0.79001653447870313</v>
      </c>
      <c r="S112" s="7">
        <f>S111/Q111</f>
        <v>9.1368533384438386E-2</v>
      </c>
      <c r="T112" s="7">
        <f>T111/Q111</f>
        <v>2.6538763506178838E-2</v>
      </c>
    </row>
    <row r="113" spans="1:20" x14ac:dyDescent="0.25">
      <c r="P113" s="1" t="s">
        <v>29</v>
      </c>
      <c r="Q113" s="20">
        <f>SUM(Q109:Q110)</f>
        <v>84693.627999999997</v>
      </c>
      <c r="R113" s="20">
        <f t="shared" ref="R113:T113" si="35">SUM(R109:R110)</f>
        <v>54538.736000000004</v>
      </c>
      <c r="S113" s="20">
        <f t="shared" si="35"/>
        <v>10755.581999999999</v>
      </c>
      <c r="T113" s="20">
        <f t="shared" si="35"/>
        <v>5847.0509999999995</v>
      </c>
    </row>
    <row r="114" spans="1:20" x14ac:dyDescent="0.25">
      <c r="R114" s="7">
        <f>R113/Q113</f>
        <v>0.64395323813498706</v>
      </c>
      <c r="S114" s="7">
        <f>S113/Q113</f>
        <v>0.12699399298374606</v>
      </c>
      <c r="T114" s="7">
        <f>T113/Q113</f>
        <v>6.9037673058473775E-2</v>
      </c>
    </row>
    <row r="115" spans="1:20" x14ac:dyDescent="0.25">
      <c r="Q115" s="1" t="s">
        <v>22</v>
      </c>
      <c r="R115" s="1" t="s">
        <v>23</v>
      </c>
      <c r="S115" s="1" t="s">
        <v>30</v>
      </c>
    </row>
    <row r="116" spans="1:20" x14ac:dyDescent="0.25">
      <c r="P116" s="1" t="s">
        <v>31</v>
      </c>
      <c r="Q116" s="21">
        <f>R114</f>
        <v>0.64395323813498706</v>
      </c>
      <c r="R116" s="21">
        <f>S114</f>
        <v>0.12699399298374606</v>
      </c>
      <c r="S116" s="21">
        <f>T114</f>
        <v>6.9037673058473775E-2</v>
      </c>
    </row>
    <row r="117" spans="1:20" x14ac:dyDescent="0.25">
      <c r="P117" s="1" t="s">
        <v>27</v>
      </c>
      <c r="Q117" s="21">
        <f>R112</f>
        <v>0.79001653447870313</v>
      </c>
      <c r="R117" s="21">
        <f>S112</f>
        <v>9.1368533384438386E-2</v>
      </c>
      <c r="S117" s="21">
        <f>T112</f>
        <v>2.6538763506178838E-2</v>
      </c>
    </row>
    <row r="120" spans="1:20" ht="14.25" customHeight="1" x14ac:dyDescent="0.25">
      <c r="A120" s="70" t="s">
        <v>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20" ht="14.25" customHeight="1" x14ac:dyDescent="0.25">
      <c r="A121" s="76" t="s">
        <v>53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20" ht="13.8" customHeight="1" x14ac:dyDescent="0.25">
      <c r="A122" s="77" t="s">
        <v>1</v>
      </c>
      <c r="B122" s="78"/>
      <c r="C122" s="79"/>
      <c r="D122" s="71" t="s">
        <v>2</v>
      </c>
      <c r="E122" s="72"/>
      <c r="F122" s="72"/>
      <c r="G122" s="72"/>
      <c r="H122" s="72"/>
      <c r="I122" s="72"/>
      <c r="J122" s="72"/>
      <c r="K122" s="72"/>
      <c r="L122" s="72"/>
      <c r="M122" s="73"/>
      <c r="Q122" s="1" t="s">
        <v>3</v>
      </c>
      <c r="R122" s="1" t="s">
        <v>22</v>
      </c>
      <c r="S122" s="1" t="s">
        <v>23</v>
      </c>
      <c r="T122" s="1" t="s">
        <v>28</v>
      </c>
    </row>
    <row r="123" spans="1:20" ht="13.8" customHeight="1" x14ac:dyDescent="0.25">
      <c r="A123" s="16"/>
      <c r="B123" s="22"/>
      <c r="C123" s="17"/>
      <c r="D123" s="71" t="s">
        <v>3</v>
      </c>
      <c r="E123" s="72"/>
      <c r="F123" s="72"/>
      <c r="G123" s="73"/>
      <c r="H123" s="71" t="s">
        <v>4</v>
      </c>
      <c r="I123" s="73"/>
      <c r="J123" s="71" t="s">
        <v>5</v>
      </c>
      <c r="K123" s="73"/>
      <c r="L123" s="71" t="s">
        <v>6</v>
      </c>
      <c r="M123" s="73"/>
      <c r="P123" s="1" t="s">
        <v>24</v>
      </c>
      <c r="Q123" s="4">
        <f>D126</f>
        <v>691563</v>
      </c>
      <c r="R123" s="1">
        <f>H126</f>
        <v>522993</v>
      </c>
      <c r="S123" s="1">
        <f>J126</f>
        <v>55562</v>
      </c>
      <c r="T123" s="1">
        <f>L126</f>
        <v>18791</v>
      </c>
    </row>
    <row r="124" spans="1:20" ht="26.4" x14ac:dyDescent="0.25">
      <c r="A124" s="18"/>
      <c r="B124" s="25"/>
      <c r="C124" s="19"/>
      <c r="D124" s="71" t="s">
        <v>7</v>
      </c>
      <c r="E124" s="72"/>
      <c r="F124" s="73"/>
      <c r="G124" s="26" t="s">
        <v>8</v>
      </c>
      <c r="H124" s="26" t="s">
        <v>7</v>
      </c>
      <c r="I124" s="26" t="s">
        <v>8</v>
      </c>
      <c r="J124" s="26" t="s">
        <v>7</v>
      </c>
      <c r="K124" s="26" t="s">
        <v>8</v>
      </c>
      <c r="L124" s="26" t="s">
        <v>7</v>
      </c>
      <c r="M124" s="26" t="s">
        <v>8</v>
      </c>
      <c r="P124" s="1" t="s">
        <v>25</v>
      </c>
      <c r="Q124" s="7">
        <f>D127</f>
        <v>6.0999999999999999E-2</v>
      </c>
      <c r="R124" s="7">
        <f>H127</f>
        <v>5.2000000000000005E-2</v>
      </c>
      <c r="S124" s="7">
        <f>J127</f>
        <v>9.9000000000000005E-2</v>
      </c>
      <c r="T124" s="7">
        <f>L127</f>
        <v>0.20199999999999999</v>
      </c>
    </row>
    <row r="125" spans="1:20" ht="13.8" customHeight="1" x14ac:dyDescent="0.25">
      <c r="A125" s="66" t="s">
        <v>9</v>
      </c>
      <c r="B125" s="67"/>
      <c r="C125" s="68"/>
      <c r="D125" s="66" t="s">
        <v>10</v>
      </c>
      <c r="E125" s="67"/>
      <c r="F125" s="68"/>
      <c r="G125" s="27" t="s">
        <v>10</v>
      </c>
      <c r="H125" s="27" t="s">
        <v>10</v>
      </c>
      <c r="I125" s="27" t="s">
        <v>10</v>
      </c>
      <c r="J125" s="27" t="s">
        <v>10</v>
      </c>
      <c r="K125" s="27" t="s">
        <v>10</v>
      </c>
      <c r="L125" s="27" t="s">
        <v>10</v>
      </c>
      <c r="M125" s="27" t="s">
        <v>10</v>
      </c>
      <c r="P125" s="1" t="s">
        <v>26</v>
      </c>
      <c r="Q125" s="7">
        <f>D128</f>
        <v>4.9000000000000002E-2</v>
      </c>
      <c r="R125" s="7">
        <f>H128</f>
        <v>4.7E-2</v>
      </c>
      <c r="S125" s="7">
        <f>J128</f>
        <v>7.5999999999999998E-2</v>
      </c>
      <c r="T125" s="7">
        <f>L128</f>
        <v>0.109</v>
      </c>
    </row>
    <row r="126" spans="1:20" ht="13.8" customHeight="1" x14ac:dyDescent="0.25">
      <c r="A126" s="66" t="s">
        <v>11</v>
      </c>
      <c r="B126" s="67"/>
      <c r="C126" s="68"/>
      <c r="D126" s="90">
        <v>691563</v>
      </c>
      <c r="E126" s="91"/>
      <c r="F126" s="92"/>
      <c r="G126" s="29">
        <v>9882</v>
      </c>
      <c r="H126" s="30">
        <v>522993</v>
      </c>
      <c r="I126" s="29">
        <v>10402</v>
      </c>
      <c r="J126" s="30">
        <v>55562</v>
      </c>
      <c r="K126" s="29">
        <v>5170</v>
      </c>
      <c r="L126" s="30">
        <v>18791</v>
      </c>
      <c r="M126" s="29">
        <v>2543</v>
      </c>
      <c r="P126" s="1" t="s">
        <v>27</v>
      </c>
      <c r="Q126" s="7">
        <f>D129</f>
        <v>0.89</v>
      </c>
      <c r="R126" s="7">
        <f>H129</f>
        <v>0.90099999999999991</v>
      </c>
      <c r="S126" s="7">
        <f>J129</f>
        <v>0.82499999999999996</v>
      </c>
      <c r="T126" s="7">
        <f>L129</f>
        <v>0.69</v>
      </c>
    </row>
    <row r="127" spans="1:20" ht="13.8" customHeight="1" x14ac:dyDescent="0.25">
      <c r="A127" s="66" t="s">
        <v>12</v>
      </c>
      <c r="B127" s="67"/>
      <c r="C127" s="68"/>
      <c r="D127" s="87">
        <v>6.0999999999999999E-2</v>
      </c>
      <c r="E127" s="88"/>
      <c r="F127" s="89"/>
      <c r="G127" s="29">
        <v>0.6</v>
      </c>
      <c r="H127" s="28">
        <v>5.2000000000000005E-2</v>
      </c>
      <c r="I127" s="29">
        <v>0.7</v>
      </c>
      <c r="J127" s="28">
        <v>9.9000000000000005E-2</v>
      </c>
      <c r="K127" s="29">
        <v>2.7</v>
      </c>
      <c r="L127" s="28">
        <v>0.20199999999999999</v>
      </c>
      <c r="M127" s="29">
        <v>6.4</v>
      </c>
    </row>
    <row r="128" spans="1:20" ht="13.8" customHeight="1" x14ac:dyDescent="0.25">
      <c r="A128" s="66" t="s">
        <v>15</v>
      </c>
      <c r="B128" s="67"/>
      <c r="C128" s="68"/>
      <c r="D128" s="87">
        <v>4.9000000000000002E-2</v>
      </c>
      <c r="E128" s="88"/>
      <c r="F128" s="89"/>
      <c r="G128" s="29">
        <v>0.7</v>
      </c>
      <c r="H128" s="28">
        <v>4.7E-2</v>
      </c>
      <c r="I128" s="29">
        <v>0.8</v>
      </c>
      <c r="J128" s="28">
        <v>7.5999999999999998E-2</v>
      </c>
      <c r="K128" s="29">
        <v>2.8</v>
      </c>
      <c r="L128" s="28">
        <v>0.109</v>
      </c>
      <c r="M128" s="29">
        <v>4.7</v>
      </c>
    </row>
    <row r="129" spans="1:32" ht="13.8" customHeight="1" x14ac:dyDescent="0.25">
      <c r="A129" s="66" t="s">
        <v>18</v>
      </c>
      <c r="B129" s="67"/>
      <c r="C129" s="68"/>
      <c r="D129" s="87">
        <v>0.89</v>
      </c>
      <c r="E129" s="88"/>
      <c r="F129" s="89"/>
      <c r="G129" s="29">
        <v>0.9</v>
      </c>
      <c r="H129" s="28">
        <v>0.90099999999999991</v>
      </c>
      <c r="I129" s="29">
        <v>1</v>
      </c>
      <c r="J129" s="28">
        <v>0.82499999999999996</v>
      </c>
      <c r="K129" s="29">
        <v>3.7</v>
      </c>
      <c r="L129" s="28">
        <v>0.69</v>
      </c>
      <c r="M129" s="29">
        <v>6.8</v>
      </c>
    </row>
    <row r="130" spans="1:32" ht="13.8" customHeight="1" x14ac:dyDescent="0.25">
      <c r="A130" s="69" t="s">
        <v>57</v>
      </c>
      <c r="B130" s="69"/>
      <c r="C130" s="69"/>
      <c r="D130" s="69"/>
    </row>
    <row r="131" spans="1:32" ht="15" customHeight="1" x14ac:dyDescent="0.3">
      <c r="A131" s="70"/>
      <c r="B131" s="70"/>
      <c r="C131" s="70"/>
      <c r="D131" s="70"/>
      <c r="F131" s="8"/>
      <c r="G131" s="8"/>
      <c r="H131" s="9"/>
      <c r="I131" s="10"/>
    </row>
    <row r="132" spans="1:32" ht="15" customHeight="1" x14ac:dyDescent="0.3">
      <c r="F132" s="11"/>
      <c r="G132" s="11"/>
      <c r="H132" s="12"/>
      <c r="I132" s="13"/>
    </row>
    <row r="133" spans="1:32" x14ac:dyDescent="0.25">
      <c r="Q133" s="1" t="s">
        <v>3</v>
      </c>
      <c r="R133" s="1" t="s">
        <v>22</v>
      </c>
      <c r="S133" s="1" t="s">
        <v>23</v>
      </c>
      <c r="T133" s="1" t="s">
        <v>28</v>
      </c>
    </row>
    <row r="134" spans="1:32" x14ac:dyDescent="0.25">
      <c r="P134" s="1" t="s">
        <v>24</v>
      </c>
      <c r="Q134" s="14">
        <v>586381</v>
      </c>
      <c r="R134" s="14">
        <v>436231</v>
      </c>
      <c r="S134" s="14">
        <v>59637</v>
      </c>
      <c r="T134" s="14">
        <v>20368</v>
      </c>
    </row>
    <row r="135" spans="1:32" x14ac:dyDescent="0.25">
      <c r="P135" s="1" t="s">
        <v>25</v>
      </c>
      <c r="Q135" s="14">
        <f>Q124*Q123</f>
        <v>42185.343000000001</v>
      </c>
      <c r="R135" s="14">
        <f>R124*R123</f>
        <v>27195.636000000002</v>
      </c>
      <c r="S135" s="14">
        <f t="shared" ref="S135:T135" si="36">S124*S123</f>
        <v>5500.6379999999999</v>
      </c>
      <c r="T135" s="14">
        <f t="shared" si="36"/>
        <v>3795.7819999999997</v>
      </c>
    </row>
    <row r="136" spans="1:32" x14ac:dyDescent="0.25">
      <c r="P136" s="1" t="s">
        <v>26</v>
      </c>
      <c r="Q136" s="14">
        <f>Q125*Q123</f>
        <v>33886.587</v>
      </c>
      <c r="R136" s="14">
        <f>R125*R123</f>
        <v>24580.670999999998</v>
      </c>
      <c r="S136" s="14">
        <f t="shared" ref="S136:T136" si="37">S125*S123</f>
        <v>4222.7119999999995</v>
      </c>
      <c r="T136" s="14">
        <f t="shared" si="37"/>
        <v>2048.2190000000001</v>
      </c>
    </row>
    <row r="137" spans="1:32" x14ac:dyDescent="0.25">
      <c r="P137" s="1" t="s">
        <v>27</v>
      </c>
      <c r="Q137" s="14">
        <f>Q126*Q123</f>
        <v>615491.07000000007</v>
      </c>
      <c r="R137" s="14">
        <f>R126*R123</f>
        <v>471216.69299999997</v>
      </c>
      <c r="S137" s="14">
        <f t="shared" ref="S137:T137" si="38">S126*S123</f>
        <v>45838.649999999994</v>
      </c>
      <c r="T137" s="14">
        <f t="shared" si="38"/>
        <v>12965.789999999999</v>
      </c>
    </row>
    <row r="140" spans="1:32" ht="12" customHeight="1" x14ac:dyDescent="0.25">
      <c r="A140" s="23" t="s">
        <v>0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32" ht="12" customHeight="1" x14ac:dyDescent="0.25">
      <c r="A141" s="24" t="s">
        <v>48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32" ht="12" customHeight="1" x14ac:dyDescent="0.25">
      <c r="A142" s="45" t="s">
        <v>1</v>
      </c>
      <c r="B142" s="46"/>
      <c r="C142" s="47"/>
      <c r="D142" s="42" t="s">
        <v>2</v>
      </c>
      <c r="E142" s="43"/>
      <c r="F142" s="43"/>
      <c r="G142" s="43"/>
      <c r="H142" s="43"/>
      <c r="I142" s="43"/>
      <c r="J142" s="43"/>
      <c r="K142" s="43"/>
      <c r="L142" s="43"/>
      <c r="M142" s="44"/>
      <c r="Q142" s="1" t="s">
        <v>3</v>
      </c>
      <c r="R142" s="1" t="s">
        <v>22</v>
      </c>
      <c r="S142" s="1" t="s">
        <v>23</v>
      </c>
      <c r="T142" s="1" t="s">
        <v>28</v>
      </c>
      <c r="X142" s="1" t="s">
        <v>22</v>
      </c>
      <c r="Y142" s="1" t="s">
        <v>23</v>
      </c>
      <c r="Z142" s="1" t="s">
        <v>30</v>
      </c>
      <c r="AD142" s="1" t="s">
        <v>22</v>
      </c>
      <c r="AE142" s="1" t="s">
        <v>23</v>
      </c>
      <c r="AF142" s="1" t="s">
        <v>28</v>
      </c>
    </row>
    <row r="143" spans="1:32" ht="12" customHeight="1" x14ac:dyDescent="0.25">
      <c r="A143" s="2"/>
      <c r="B143" s="23"/>
      <c r="C143" s="3"/>
      <c r="D143" s="42" t="s">
        <v>3</v>
      </c>
      <c r="E143" s="43"/>
      <c r="F143" s="43"/>
      <c r="G143" s="44"/>
      <c r="H143" s="42" t="s">
        <v>4</v>
      </c>
      <c r="I143" s="44"/>
      <c r="J143" s="42" t="s">
        <v>5</v>
      </c>
      <c r="K143" s="44"/>
      <c r="L143" s="42" t="s">
        <v>6</v>
      </c>
      <c r="M143" s="44"/>
      <c r="P143" s="1" t="s">
        <v>24</v>
      </c>
      <c r="Q143" s="4">
        <f>D146</f>
        <v>632042</v>
      </c>
      <c r="R143" s="4">
        <f>H146</f>
        <v>471778</v>
      </c>
      <c r="S143" s="4">
        <f>J146</f>
        <v>61331</v>
      </c>
      <c r="T143" s="4">
        <f>L146</f>
        <v>20337</v>
      </c>
      <c r="W143" s="23" t="s">
        <v>25</v>
      </c>
      <c r="X143" s="7">
        <f t="shared" ref="X143:X145" si="39">R144</f>
        <v>6.2E-2</v>
      </c>
      <c r="Y143" s="7">
        <f t="shared" ref="Y143:Y145" si="40">S144</f>
        <v>9.0999999999999998E-2</v>
      </c>
      <c r="Z143" s="7">
        <f t="shared" ref="Z143:Z145" si="41">T144</f>
        <v>0.20699999999999999</v>
      </c>
      <c r="AC143" s="15" t="s">
        <v>25</v>
      </c>
      <c r="AD143" s="14">
        <f t="shared" ref="AD143:AD145" si="42">R155</f>
        <v>29250.236000000001</v>
      </c>
      <c r="AE143" s="14">
        <f t="shared" ref="AE143:AE145" si="43">S155</f>
        <v>5581.1210000000001</v>
      </c>
      <c r="AF143" s="14">
        <f t="shared" ref="AF143:AF145" si="44">T155</f>
        <v>4209.759</v>
      </c>
    </row>
    <row r="144" spans="1:32" ht="12" customHeight="1" x14ac:dyDescent="0.25">
      <c r="A144" s="5"/>
      <c r="B144" s="24"/>
      <c r="C144" s="6"/>
      <c r="D144" s="42" t="s">
        <v>7</v>
      </c>
      <c r="E144" s="43"/>
      <c r="F144" s="44"/>
      <c r="G144" s="31" t="s">
        <v>8</v>
      </c>
      <c r="H144" s="31" t="s">
        <v>7</v>
      </c>
      <c r="I144" s="31" t="s">
        <v>8</v>
      </c>
      <c r="J144" s="31" t="s">
        <v>7</v>
      </c>
      <c r="K144" s="31" t="s">
        <v>8</v>
      </c>
      <c r="L144" s="31" t="s">
        <v>7</v>
      </c>
      <c r="M144" s="31" t="s">
        <v>8</v>
      </c>
      <c r="P144" s="23" t="s">
        <v>25</v>
      </c>
      <c r="Q144" s="7">
        <f>D147</f>
        <v>7.1999999999999995E-2</v>
      </c>
      <c r="R144" s="7">
        <f>H147</f>
        <v>6.2E-2</v>
      </c>
      <c r="S144" s="7">
        <f>J147</f>
        <v>9.0999999999999998E-2</v>
      </c>
      <c r="T144" s="7">
        <f>L147</f>
        <v>0.20699999999999999</v>
      </c>
      <c r="W144" s="1" t="s">
        <v>26</v>
      </c>
      <c r="X144" s="7">
        <f t="shared" si="39"/>
        <v>5.8000000000000003E-2</v>
      </c>
      <c r="Y144" s="7">
        <f t="shared" si="40"/>
        <v>9.2999999999999999E-2</v>
      </c>
      <c r="Z144" s="7">
        <f t="shared" si="41"/>
        <v>0.11799999999999999</v>
      </c>
      <c r="AC144" s="1" t="s">
        <v>26</v>
      </c>
      <c r="AD144" s="14">
        <f t="shared" si="42"/>
        <v>27363.124</v>
      </c>
      <c r="AE144" s="14">
        <f t="shared" si="43"/>
        <v>5703.7830000000004</v>
      </c>
      <c r="AF144" s="14">
        <f t="shared" si="44"/>
        <v>2399.7660000000001</v>
      </c>
    </row>
    <row r="145" spans="1:32" ht="12" customHeight="1" x14ac:dyDescent="0.25">
      <c r="A145" s="55" t="s">
        <v>9</v>
      </c>
      <c r="B145" s="56"/>
      <c r="C145" s="57"/>
      <c r="D145" s="55" t="s">
        <v>10</v>
      </c>
      <c r="E145" s="56"/>
      <c r="F145" s="57"/>
      <c r="G145" s="27" t="s">
        <v>10</v>
      </c>
      <c r="H145" s="27" t="s">
        <v>10</v>
      </c>
      <c r="I145" s="27" t="s">
        <v>10</v>
      </c>
      <c r="J145" s="27" t="s">
        <v>10</v>
      </c>
      <c r="K145" s="27" t="s">
        <v>10</v>
      </c>
      <c r="L145" s="27" t="s">
        <v>10</v>
      </c>
      <c r="M145" s="27" t="s">
        <v>10</v>
      </c>
      <c r="P145" s="1" t="s">
        <v>26</v>
      </c>
      <c r="Q145" s="7">
        <f>D148</f>
        <v>6.2E-2</v>
      </c>
      <c r="R145" s="7">
        <f>H148</f>
        <v>5.8000000000000003E-2</v>
      </c>
      <c r="S145" s="7">
        <f>J148</f>
        <v>9.2999999999999999E-2</v>
      </c>
      <c r="T145" s="7">
        <f>L148</f>
        <v>0.11799999999999999</v>
      </c>
      <c r="W145" s="1" t="s">
        <v>27</v>
      </c>
      <c r="X145" s="7">
        <f t="shared" si="39"/>
        <v>0.88</v>
      </c>
      <c r="Y145" s="7">
        <f t="shared" si="40"/>
        <v>0.81599999999999995</v>
      </c>
      <c r="Z145" s="7">
        <f t="shared" si="41"/>
        <v>0.67500000000000004</v>
      </c>
      <c r="AC145" s="1" t="s">
        <v>27</v>
      </c>
      <c r="AD145" s="14">
        <f t="shared" si="42"/>
        <v>415164.64</v>
      </c>
      <c r="AE145" s="14">
        <f t="shared" si="43"/>
        <v>50046.095999999998</v>
      </c>
      <c r="AF145" s="14">
        <f t="shared" si="44"/>
        <v>13727.475</v>
      </c>
    </row>
    <row r="146" spans="1:32" ht="12" customHeight="1" x14ac:dyDescent="0.25">
      <c r="A146" s="55" t="s">
        <v>11</v>
      </c>
      <c r="B146" s="56"/>
      <c r="C146" s="57"/>
      <c r="D146" s="58">
        <v>632042</v>
      </c>
      <c r="E146" s="59"/>
      <c r="F146" s="60"/>
      <c r="G146" s="29" t="s">
        <v>32</v>
      </c>
      <c r="H146" s="30">
        <v>471778</v>
      </c>
      <c r="I146" s="29" t="s">
        <v>33</v>
      </c>
      <c r="J146" s="30">
        <v>61331</v>
      </c>
      <c r="K146" s="29" t="s">
        <v>34</v>
      </c>
      <c r="L146" s="30">
        <v>20337</v>
      </c>
      <c r="M146" s="29" t="s">
        <v>35</v>
      </c>
      <c r="P146" s="1" t="s">
        <v>27</v>
      </c>
      <c r="Q146" s="7">
        <f>D149</f>
        <v>0.86599999999999999</v>
      </c>
      <c r="R146" s="7">
        <f>H149</f>
        <v>0.88</v>
      </c>
      <c r="S146" s="7">
        <f>J149</f>
        <v>0.81599999999999995</v>
      </c>
      <c r="T146" s="7">
        <f>L149</f>
        <v>0.67500000000000004</v>
      </c>
    </row>
    <row r="147" spans="1:32" ht="12" customHeight="1" x14ac:dyDescent="0.25">
      <c r="A147" s="55" t="s">
        <v>12</v>
      </c>
      <c r="B147" s="56"/>
      <c r="C147" s="57"/>
      <c r="D147" s="61">
        <v>7.1999999999999995E-2</v>
      </c>
      <c r="E147" s="62"/>
      <c r="F147" s="63"/>
      <c r="G147" s="29" t="s">
        <v>13</v>
      </c>
      <c r="H147" s="28">
        <v>6.2E-2</v>
      </c>
      <c r="I147" s="29" t="s">
        <v>13</v>
      </c>
      <c r="J147" s="28">
        <v>9.0999999999999998E-2</v>
      </c>
      <c r="K147" s="29" t="s">
        <v>16</v>
      </c>
      <c r="L147" s="28">
        <v>0.20699999999999999</v>
      </c>
      <c r="M147" s="29" t="s">
        <v>36</v>
      </c>
    </row>
    <row r="148" spans="1:32" ht="12" customHeight="1" x14ac:dyDescent="0.25">
      <c r="A148" s="55" t="s">
        <v>15</v>
      </c>
      <c r="B148" s="56"/>
      <c r="C148" s="57"/>
      <c r="D148" s="61">
        <v>6.2E-2</v>
      </c>
      <c r="E148" s="62"/>
      <c r="F148" s="63"/>
      <c r="G148" s="29" t="s">
        <v>13</v>
      </c>
      <c r="H148" s="28">
        <v>5.8000000000000003E-2</v>
      </c>
      <c r="I148" s="29" t="s">
        <v>13</v>
      </c>
      <c r="J148" s="28">
        <v>9.2999999999999999E-2</v>
      </c>
      <c r="K148" s="29" t="s">
        <v>16</v>
      </c>
      <c r="L148" s="28">
        <v>0.11799999999999999</v>
      </c>
      <c r="M148" s="29" t="s">
        <v>17</v>
      </c>
    </row>
    <row r="149" spans="1:32" ht="12" customHeight="1" x14ac:dyDescent="0.25">
      <c r="A149" s="55" t="s">
        <v>18</v>
      </c>
      <c r="B149" s="56"/>
      <c r="C149" s="57"/>
      <c r="D149" s="61">
        <v>0.86599999999999999</v>
      </c>
      <c r="E149" s="62"/>
      <c r="F149" s="63"/>
      <c r="G149" s="29" t="s">
        <v>14</v>
      </c>
      <c r="H149" s="28">
        <v>0.88</v>
      </c>
      <c r="I149" s="29" t="s">
        <v>14</v>
      </c>
      <c r="J149" s="28">
        <v>0.81599999999999995</v>
      </c>
      <c r="K149" s="29" t="s">
        <v>37</v>
      </c>
      <c r="L149" s="28">
        <v>0.67500000000000004</v>
      </c>
      <c r="M149" s="29" t="s">
        <v>38</v>
      </c>
      <c r="Q149" s="1" t="s">
        <v>3</v>
      </c>
      <c r="R149" s="1" t="s">
        <v>22</v>
      </c>
      <c r="S149" s="1" t="s">
        <v>23</v>
      </c>
      <c r="T149" s="1" t="s">
        <v>28</v>
      </c>
    </row>
    <row r="150" spans="1:32" ht="13.8" customHeight="1" x14ac:dyDescent="0.25">
      <c r="A150" s="54" t="s">
        <v>49</v>
      </c>
      <c r="B150" s="54"/>
      <c r="C150" s="54"/>
      <c r="D150" s="54"/>
      <c r="P150" s="1" t="s">
        <v>24</v>
      </c>
      <c r="Q150" s="7">
        <f>Q143/Q143</f>
        <v>1</v>
      </c>
      <c r="R150" s="7">
        <f>R143/Q143</f>
        <v>0.7464345723860123</v>
      </c>
      <c r="S150" s="7">
        <f>S143/Q143</f>
        <v>9.7036272905914475E-2</v>
      </c>
      <c r="T150" s="7">
        <f>T143/Q143</f>
        <v>3.217665914606941E-2</v>
      </c>
    </row>
    <row r="151" spans="1:32" ht="24.75" customHeight="1" x14ac:dyDescent="0.3">
      <c r="A151" s="23"/>
      <c r="B151" s="23"/>
      <c r="C151" s="23"/>
      <c r="D151" s="23"/>
      <c r="F151" s="8"/>
      <c r="G151" s="8"/>
      <c r="H151" s="9"/>
      <c r="I151" s="10"/>
    </row>
    <row r="152" spans="1:32" ht="15" customHeight="1" x14ac:dyDescent="0.3">
      <c r="F152" s="11"/>
      <c r="G152" s="11"/>
      <c r="H152" s="12"/>
      <c r="I152" s="13"/>
    </row>
    <row r="153" spans="1:32" x14ac:dyDescent="0.25">
      <c r="Q153" s="1" t="s">
        <v>3</v>
      </c>
      <c r="R153" s="1" t="s">
        <v>22</v>
      </c>
      <c r="S153" s="1" t="s">
        <v>23</v>
      </c>
      <c r="T153" s="1" t="s">
        <v>30</v>
      </c>
    </row>
    <row r="154" spans="1:32" x14ac:dyDescent="0.25">
      <c r="P154" s="1" t="s">
        <v>24</v>
      </c>
      <c r="Q154" s="14">
        <f>Q143</f>
        <v>632042</v>
      </c>
      <c r="R154" s="14">
        <f>R143</f>
        <v>471778</v>
      </c>
      <c r="S154" s="14">
        <f>S143</f>
        <v>61331</v>
      </c>
      <c r="T154" s="14">
        <f>T143</f>
        <v>20337</v>
      </c>
    </row>
    <row r="155" spans="1:32" x14ac:dyDescent="0.25">
      <c r="P155" s="15" t="s">
        <v>25</v>
      </c>
      <c r="Q155" s="14">
        <f>Q144*Q143</f>
        <v>45507.023999999998</v>
      </c>
      <c r="R155" s="14">
        <f>R144*R143</f>
        <v>29250.236000000001</v>
      </c>
      <c r="S155" s="14">
        <f t="shared" ref="S155:T155" si="45">S144*S143</f>
        <v>5581.1210000000001</v>
      </c>
      <c r="T155" s="14">
        <f t="shared" si="45"/>
        <v>4209.759</v>
      </c>
    </row>
    <row r="156" spans="1:32" x14ac:dyDescent="0.25">
      <c r="P156" s="1" t="s">
        <v>26</v>
      </c>
      <c r="Q156" s="14">
        <f>Q145*Q143</f>
        <v>39186.603999999999</v>
      </c>
      <c r="R156" s="14">
        <f>R145*R143</f>
        <v>27363.124</v>
      </c>
      <c r="S156" s="14">
        <f t="shared" ref="S156:T156" si="46">S145*S143</f>
        <v>5703.7830000000004</v>
      </c>
      <c r="T156" s="14">
        <f t="shared" si="46"/>
        <v>2399.7660000000001</v>
      </c>
    </row>
    <row r="157" spans="1:32" x14ac:dyDescent="0.25">
      <c r="P157" s="1" t="s">
        <v>27</v>
      </c>
      <c r="Q157" s="14">
        <f>Q146*Q143</f>
        <v>547348.37199999997</v>
      </c>
      <c r="R157" s="14">
        <f>R146*R143</f>
        <v>415164.64</v>
      </c>
      <c r="S157" s="14">
        <f t="shared" ref="S157:T157" si="47">S146*S143</f>
        <v>50046.095999999998</v>
      </c>
      <c r="T157" s="14">
        <f t="shared" si="47"/>
        <v>13727.475</v>
      </c>
    </row>
    <row r="158" spans="1:32" x14ac:dyDescent="0.25">
      <c r="Q158" s="14"/>
      <c r="R158" s="7">
        <f>(R157/Q157)</f>
        <v>0.75850164399502418</v>
      </c>
      <c r="S158" s="7">
        <f>S157/Q157</f>
        <v>9.1433716733517564E-2</v>
      </c>
      <c r="T158" s="7">
        <f>T157/Q157</f>
        <v>2.5079959496070267E-2</v>
      </c>
    </row>
    <row r="159" spans="1:32" x14ac:dyDescent="0.25">
      <c r="P159" s="1" t="s">
        <v>29</v>
      </c>
      <c r="Q159" s="20">
        <f>SUM(Q155:Q156)</f>
        <v>84693.627999999997</v>
      </c>
      <c r="R159" s="20">
        <f t="shared" ref="R159:T159" si="48">SUM(R155:R156)</f>
        <v>56613.36</v>
      </c>
      <c r="S159" s="20">
        <f t="shared" si="48"/>
        <v>11284.904</v>
      </c>
      <c r="T159" s="20">
        <f t="shared" si="48"/>
        <v>6609.5249999999996</v>
      </c>
    </row>
    <row r="160" spans="1:32" x14ac:dyDescent="0.25">
      <c r="R160" s="7">
        <f>R159/Q159</f>
        <v>0.66844887079344395</v>
      </c>
      <c r="S160" s="7">
        <f>S159/Q159</f>
        <v>0.13324383742304677</v>
      </c>
      <c r="T160" s="7">
        <f>T159/Q159</f>
        <v>7.8040404645317585E-2</v>
      </c>
    </row>
    <row r="161" spans="1:20" x14ac:dyDescent="0.25">
      <c r="Q161" s="1" t="s">
        <v>22</v>
      </c>
      <c r="R161" s="1" t="s">
        <v>23</v>
      </c>
      <c r="S161" s="1" t="s">
        <v>30</v>
      </c>
    </row>
    <row r="162" spans="1:20" x14ac:dyDescent="0.25">
      <c r="P162" s="1" t="s">
        <v>31</v>
      </c>
      <c r="Q162" s="21">
        <f>R160</f>
        <v>0.66844887079344395</v>
      </c>
      <c r="R162" s="21">
        <f>S160</f>
        <v>0.13324383742304677</v>
      </c>
      <c r="S162" s="21">
        <f>T160</f>
        <v>7.8040404645317585E-2</v>
      </c>
    </row>
    <row r="163" spans="1:20" x14ac:dyDescent="0.25">
      <c r="P163" s="1" t="s">
        <v>27</v>
      </c>
      <c r="Q163" s="21">
        <f>R158</f>
        <v>0.75850164399502418</v>
      </c>
      <c r="R163" s="21">
        <f>S158</f>
        <v>9.1433716733517564E-2</v>
      </c>
      <c r="S163" s="21">
        <f>T158</f>
        <v>2.5079959496070267E-2</v>
      </c>
    </row>
    <row r="166" spans="1:20" ht="14.25" customHeight="1" x14ac:dyDescent="0.25">
      <c r="A166" s="22" t="s">
        <v>0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20" ht="14.25" customHeight="1" x14ac:dyDescent="0.25">
      <c r="A167" s="25" t="s">
        <v>50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20" ht="13.8" customHeight="1" x14ac:dyDescent="0.25">
      <c r="A168" s="51" t="s">
        <v>1</v>
      </c>
      <c r="B168" s="52"/>
      <c r="C168" s="53"/>
      <c r="D168" s="48" t="s">
        <v>2</v>
      </c>
      <c r="E168" s="49"/>
      <c r="F168" s="49"/>
      <c r="G168" s="49"/>
      <c r="H168" s="49"/>
      <c r="I168" s="49"/>
      <c r="J168" s="49"/>
      <c r="K168" s="49"/>
      <c r="L168" s="49"/>
      <c r="M168" s="50"/>
      <c r="Q168" s="1" t="s">
        <v>3</v>
      </c>
      <c r="R168" s="1" t="s">
        <v>22</v>
      </c>
      <c r="S168" s="1" t="s">
        <v>23</v>
      </c>
      <c r="T168" s="1" t="s">
        <v>28</v>
      </c>
    </row>
    <row r="169" spans="1:20" ht="13.8" customHeight="1" x14ac:dyDescent="0.25">
      <c r="A169" s="16"/>
      <c r="B169" s="22"/>
      <c r="C169" s="17"/>
      <c r="D169" s="48" t="s">
        <v>3</v>
      </c>
      <c r="E169" s="49"/>
      <c r="F169" s="49"/>
      <c r="G169" s="50"/>
      <c r="H169" s="48" t="s">
        <v>4</v>
      </c>
      <c r="I169" s="50"/>
      <c r="J169" s="48" t="s">
        <v>5</v>
      </c>
      <c r="K169" s="50"/>
      <c r="L169" s="48" t="s">
        <v>6</v>
      </c>
      <c r="M169" s="50"/>
      <c r="P169" s="1" t="s">
        <v>24</v>
      </c>
      <c r="Q169" s="4">
        <f>D172</f>
        <v>675309</v>
      </c>
      <c r="R169" s="1">
        <f>H172</f>
        <v>503549</v>
      </c>
      <c r="S169" s="1">
        <f>J172</f>
        <v>63496</v>
      </c>
      <c r="T169" s="1">
        <f>L172</f>
        <v>18192</v>
      </c>
    </row>
    <row r="170" spans="1:20" ht="26.4" x14ac:dyDescent="0.25">
      <c r="A170" s="18"/>
      <c r="B170" s="25"/>
      <c r="C170" s="19"/>
      <c r="D170" s="48" t="s">
        <v>7</v>
      </c>
      <c r="E170" s="49"/>
      <c r="F170" s="50"/>
      <c r="G170" s="26" t="s">
        <v>8</v>
      </c>
      <c r="H170" s="26" t="s">
        <v>7</v>
      </c>
      <c r="I170" s="26" t="s">
        <v>8</v>
      </c>
      <c r="J170" s="26" t="s">
        <v>7</v>
      </c>
      <c r="K170" s="26" t="s">
        <v>8</v>
      </c>
      <c r="L170" s="26" t="s">
        <v>7</v>
      </c>
      <c r="M170" s="26" t="s">
        <v>8</v>
      </c>
      <c r="P170" s="1" t="s">
        <v>25</v>
      </c>
      <c r="Q170" s="7">
        <f>D173</f>
        <v>5.8000000000000003E-2</v>
      </c>
      <c r="R170" s="7">
        <f>H173</f>
        <v>5.1999999999999998E-2</v>
      </c>
      <c r="S170" s="7">
        <f>J173</f>
        <v>7.0999999999999994E-2</v>
      </c>
      <c r="T170" s="7">
        <f>L173</f>
        <v>0.16200000000000001</v>
      </c>
    </row>
    <row r="171" spans="1:20" ht="13.8" customHeight="1" x14ac:dyDescent="0.25">
      <c r="A171" s="55" t="s">
        <v>9</v>
      </c>
      <c r="B171" s="56"/>
      <c r="C171" s="57"/>
      <c r="D171" s="55" t="s">
        <v>10</v>
      </c>
      <c r="E171" s="56"/>
      <c r="F171" s="57"/>
      <c r="G171" s="27" t="s">
        <v>10</v>
      </c>
      <c r="H171" s="27" t="s">
        <v>10</v>
      </c>
      <c r="I171" s="27" t="s">
        <v>10</v>
      </c>
      <c r="J171" s="27" t="s">
        <v>10</v>
      </c>
      <c r="K171" s="27" t="s">
        <v>10</v>
      </c>
      <c r="L171" s="27" t="s">
        <v>10</v>
      </c>
      <c r="M171" s="27" t="s">
        <v>10</v>
      </c>
      <c r="P171" s="1" t="s">
        <v>26</v>
      </c>
      <c r="Q171" s="7">
        <f>D174</f>
        <v>5.7000000000000002E-2</v>
      </c>
      <c r="R171" s="7">
        <f>H174</f>
        <v>5.0999999999999997E-2</v>
      </c>
      <c r="S171" s="7">
        <f>J174</f>
        <v>8.1000000000000003E-2</v>
      </c>
      <c r="T171" s="7">
        <f>L174</f>
        <v>0.10299999999999999</v>
      </c>
    </row>
    <row r="172" spans="1:20" ht="13.8" customHeight="1" x14ac:dyDescent="0.25">
      <c r="A172" s="55" t="s">
        <v>11</v>
      </c>
      <c r="B172" s="56"/>
      <c r="C172" s="57"/>
      <c r="D172" s="58">
        <v>675309</v>
      </c>
      <c r="E172" s="59"/>
      <c r="F172" s="60"/>
      <c r="G172" s="29" t="s">
        <v>39</v>
      </c>
      <c r="H172" s="30">
        <v>503549</v>
      </c>
      <c r="I172" s="29" t="s">
        <v>40</v>
      </c>
      <c r="J172" s="30">
        <v>63496</v>
      </c>
      <c r="K172" s="29" t="s">
        <v>41</v>
      </c>
      <c r="L172" s="30">
        <v>18192</v>
      </c>
      <c r="M172" s="29" t="s">
        <v>42</v>
      </c>
      <c r="P172" s="1" t="s">
        <v>27</v>
      </c>
      <c r="Q172" s="7">
        <f>D175</f>
        <v>0.88500000000000001</v>
      </c>
      <c r="R172" s="7">
        <f>H175</f>
        <v>0.89700000000000002</v>
      </c>
      <c r="S172" s="7">
        <f>J175</f>
        <v>0.84799999999999998</v>
      </c>
      <c r="T172" s="7">
        <f>L175</f>
        <v>0.73599999999999999</v>
      </c>
    </row>
    <row r="173" spans="1:20" ht="13.8" customHeight="1" x14ac:dyDescent="0.25">
      <c r="A173" s="55" t="s">
        <v>12</v>
      </c>
      <c r="B173" s="56"/>
      <c r="C173" s="57"/>
      <c r="D173" s="61">
        <v>5.8000000000000003E-2</v>
      </c>
      <c r="E173" s="62"/>
      <c r="F173" s="63"/>
      <c r="G173" s="29" t="s">
        <v>20</v>
      </c>
      <c r="H173" s="28">
        <v>5.1999999999999998E-2</v>
      </c>
      <c r="I173" s="29" t="s">
        <v>20</v>
      </c>
      <c r="J173" s="28">
        <v>7.0999999999999994E-2</v>
      </c>
      <c r="K173" s="29" t="s">
        <v>43</v>
      </c>
      <c r="L173" s="28">
        <v>0.16200000000000001</v>
      </c>
      <c r="M173" s="29" t="s">
        <v>44</v>
      </c>
    </row>
    <row r="174" spans="1:20" ht="13.8" customHeight="1" x14ac:dyDescent="0.25">
      <c r="A174" s="55" t="s">
        <v>15</v>
      </c>
      <c r="B174" s="56"/>
      <c r="C174" s="57"/>
      <c r="D174" s="61">
        <v>5.7000000000000002E-2</v>
      </c>
      <c r="E174" s="62"/>
      <c r="F174" s="63"/>
      <c r="G174" s="29" t="s">
        <v>19</v>
      </c>
      <c r="H174" s="28">
        <v>5.0999999999999997E-2</v>
      </c>
      <c r="I174" s="29" t="s">
        <v>20</v>
      </c>
      <c r="J174" s="28">
        <v>8.1000000000000003E-2</v>
      </c>
      <c r="K174" s="29" t="s">
        <v>43</v>
      </c>
      <c r="L174" s="28">
        <v>0.10299999999999999</v>
      </c>
      <c r="M174" s="29" t="s">
        <v>45</v>
      </c>
    </row>
    <row r="175" spans="1:20" ht="13.8" customHeight="1" x14ac:dyDescent="0.25">
      <c r="A175" s="55" t="s">
        <v>18</v>
      </c>
      <c r="B175" s="56"/>
      <c r="C175" s="57"/>
      <c r="D175" s="61">
        <v>0.88500000000000001</v>
      </c>
      <c r="E175" s="62"/>
      <c r="F175" s="63"/>
      <c r="G175" s="29" t="s">
        <v>21</v>
      </c>
      <c r="H175" s="28">
        <v>0.89700000000000002</v>
      </c>
      <c r="I175" s="29" t="s">
        <v>21</v>
      </c>
      <c r="J175" s="28">
        <v>0.84799999999999998</v>
      </c>
      <c r="K175" s="29" t="s">
        <v>46</v>
      </c>
      <c r="L175" s="28">
        <v>0.73599999999999999</v>
      </c>
      <c r="M175" s="29" t="s">
        <v>47</v>
      </c>
    </row>
    <row r="176" spans="1:20" ht="13.8" customHeight="1" x14ac:dyDescent="0.25">
      <c r="A176" s="64" t="s">
        <v>51</v>
      </c>
      <c r="B176" s="64"/>
      <c r="C176" s="64"/>
      <c r="D176" s="64"/>
    </row>
    <row r="177" spans="1:20" ht="15" customHeight="1" x14ac:dyDescent="0.3">
      <c r="A177" s="22"/>
      <c r="B177" s="22"/>
      <c r="C177" s="22"/>
      <c r="D177" s="22"/>
      <c r="F177" s="8"/>
      <c r="G177" s="8"/>
      <c r="H177" s="9"/>
      <c r="I177" s="10"/>
    </row>
    <row r="178" spans="1:20" ht="15" customHeight="1" x14ac:dyDescent="0.3">
      <c r="F178" s="11"/>
      <c r="G178" s="11"/>
      <c r="H178" s="12"/>
      <c r="I178" s="13"/>
    </row>
    <row r="179" spans="1:20" x14ac:dyDescent="0.25">
      <c r="Q179" s="1" t="s">
        <v>3</v>
      </c>
      <c r="R179" s="1" t="s">
        <v>22</v>
      </c>
      <c r="S179" s="1" t="s">
        <v>23</v>
      </c>
      <c r="T179" s="1" t="s">
        <v>28</v>
      </c>
    </row>
    <row r="180" spans="1:20" x14ac:dyDescent="0.25">
      <c r="P180" s="1" t="s">
        <v>24</v>
      </c>
      <c r="Q180" s="14">
        <v>586381</v>
      </c>
      <c r="R180" s="14">
        <v>436231</v>
      </c>
      <c r="S180" s="14">
        <v>59637</v>
      </c>
      <c r="T180" s="14">
        <v>20368</v>
      </c>
    </row>
    <row r="181" spans="1:20" x14ac:dyDescent="0.25">
      <c r="P181" s="1" t="s">
        <v>25</v>
      </c>
      <c r="Q181" s="14">
        <f>Q170*Q169</f>
        <v>39167.921999999999</v>
      </c>
      <c r="R181" s="14">
        <f>R170*R169</f>
        <v>26184.547999999999</v>
      </c>
      <c r="S181" s="14">
        <f t="shared" ref="S181:T181" si="49">S170*S169</f>
        <v>4508.2159999999994</v>
      </c>
      <c r="T181" s="14">
        <f t="shared" si="49"/>
        <v>2947.1040000000003</v>
      </c>
    </row>
    <row r="182" spans="1:20" x14ac:dyDescent="0.25">
      <c r="P182" s="1" t="s">
        <v>26</v>
      </c>
      <c r="Q182" s="14">
        <f>Q171*Q169</f>
        <v>38492.613000000005</v>
      </c>
      <c r="R182" s="14">
        <f>R171*R169</f>
        <v>25680.999</v>
      </c>
      <c r="S182" s="14">
        <f t="shared" ref="S182:T182" si="50">S171*S169</f>
        <v>5143.1760000000004</v>
      </c>
      <c r="T182" s="14">
        <f t="shared" si="50"/>
        <v>1873.7759999999998</v>
      </c>
    </row>
    <row r="183" spans="1:20" x14ac:dyDescent="0.25">
      <c r="P183" s="1" t="s">
        <v>27</v>
      </c>
      <c r="Q183" s="14">
        <f>Q172*Q169</f>
        <v>597648.46499999997</v>
      </c>
      <c r="R183" s="14">
        <f>R172*R169</f>
        <v>451683.45300000004</v>
      </c>
      <c r="S183" s="14">
        <f t="shared" ref="S183:T183" si="51">S172*S169</f>
        <v>53844.608</v>
      </c>
      <c r="T183" s="14">
        <f t="shared" si="51"/>
        <v>13389.312</v>
      </c>
    </row>
  </sheetData>
  <mergeCells count="100">
    <mergeCell ref="D75:G75"/>
    <mergeCell ref="H75:I75"/>
    <mergeCell ref="J75:K75"/>
    <mergeCell ref="L75:M75"/>
    <mergeCell ref="A79:C79"/>
    <mergeCell ref="A51:C51"/>
    <mergeCell ref="A53:C53"/>
    <mergeCell ref="A54:C54"/>
    <mergeCell ref="A55:C55"/>
    <mergeCell ref="D74:M74"/>
    <mergeCell ref="A74:C74"/>
    <mergeCell ref="A73:M73"/>
    <mergeCell ref="A72:M72"/>
    <mergeCell ref="A56:D57"/>
    <mergeCell ref="A52:C52"/>
    <mergeCell ref="A47:M47"/>
    <mergeCell ref="A46:M46"/>
    <mergeCell ref="A48:C48"/>
    <mergeCell ref="D48:M48"/>
    <mergeCell ref="D49:G49"/>
    <mergeCell ref="H49:I49"/>
    <mergeCell ref="J49:K49"/>
    <mergeCell ref="L49:M49"/>
    <mergeCell ref="A82:D83"/>
    <mergeCell ref="A78:C78"/>
    <mergeCell ref="D77:F77"/>
    <mergeCell ref="A77:C77"/>
    <mergeCell ref="D76:F76"/>
    <mergeCell ref="A80:C80"/>
    <mergeCell ref="A81:C81"/>
    <mergeCell ref="D96:M96"/>
    <mergeCell ref="A96:C96"/>
    <mergeCell ref="A94:M94"/>
    <mergeCell ref="D98:F98"/>
    <mergeCell ref="L97:M97"/>
    <mergeCell ref="J97:K97"/>
    <mergeCell ref="H97:I97"/>
    <mergeCell ref="D97:G97"/>
    <mergeCell ref="D126:F126"/>
    <mergeCell ref="D99:F99"/>
    <mergeCell ref="A100:C100"/>
    <mergeCell ref="D100:F100"/>
    <mergeCell ref="A101:C101"/>
    <mergeCell ref="A102:C102"/>
    <mergeCell ref="D124:F124"/>
    <mergeCell ref="A122:C122"/>
    <mergeCell ref="A120:M120"/>
    <mergeCell ref="A104:D105"/>
    <mergeCell ref="A99:C99"/>
    <mergeCell ref="L123:M123"/>
    <mergeCell ref="J123:K123"/>
    <mergeCell ref="H123:I123"/>
    <mergeCell ref="D123:G123"/>
    <mergeCell ref="D122:M122"/>
    <mergeCell ref="A130:D131"/>
    <mergeCell ref="A95:M95"/>
    <mergeCell ref="A121:M121"/>
    <mergeCell ref="D125:F125"/>
    <mergeCell ref="D103:F103"/>
    <mergeCell ref="D101:F101"/>
    <mergeCell ref="A103:C103"/>
    <mergeCell ref="D102:F102"/>
    <mergeCell ref="A125:C125"/>
    <mergeCell ref="D129:F129"/>
    <mergeCell ref="D127:F127"/>
    <mergeCell ref="D128:F128"/>
    <mergeCell ref="A129:C129"/>
    <mergeCell ref="A127:C127"/>
    <mergeCell ref="A128:C128"/>
    <mergeCell ref="A126:C126"/>
    <mergeCell ref="A1:M1"/>
    <mergeCell ref="A2:M2"/>
    <mergeCell ref="A3:C3"/>
    <mergeCell ref="D3:M3"/>
    <mergeCell ref="D4:G4"/>
    <mergeCell ref="H4:I4"/>
    <mergeCell ref="J4:K4"/>
    <mergeCell ref="L4:M4"/>
    <mergeCell ref="A6:C6"/>
    <mergeCell ref="A7:C7"/>
    <mergeCell ref="A8:C8"/>
    <mergeCell ref="A9:C9"/>
    <mergeCell ref="A10:C10"/>
    <mergeCell ref="A11:D12"/>
    <mergeCell ref="A27:M27"/>
    <mergeCell ref="A28:M28"/>
    <mergeCell ref="A29:C29"/>
    <mergeCell ref="D29:M29"/>
    <mergeCell ref="D30:G30"/>
    <mergeCell ref="H30:I30"/>
    <mergeCell ref="J30:K30"/>
    <mergeCell ref="L30:M30"/>
    <mergeCell ref="D31:F31"/>
    <mergeCell ref="A36:C36"/>
    <mergeCell ref="A37:D38"/>
    <mergeCell ref="A32:C32"/>
    <mergeCell ref="D32:F32"/>
    <mergeCell ref="A33:C33"/>
    <mergeCell ref="A34:C34"/>
    <mergeCell ref="A35:C35"/>
  </mergeCells>
  <conditionalFormatting sqref="I107">
    <cfRule type="cellIs" dxfId="9" priority="10" operator="greaterThan">
      <formula>0.15</formula>
    </cfRule>
  </conditionalFormatting>
  <conditionalFormatting sqref="I133">
    <cfRule type="cellIs" dxfId="8" priority="9" operator="greaterThan">
      <formula>0.15</formula>
    </cfRule>
  </conditionalFormatting>
  <conditionalFormatting sqref="I13">
    <cfRule type="cellIs" dxfId="7" priority="8" operator="greaterThan">
      <formula>0.15</formula>
    </cfRule>
  </conditionalFormatting>
  <conditionalFormatting sqref="I39">
    <cfRule type="cellIs" dxfId="6" priority="7" operator="greaterThan">
      <formula>0.15</formula>
    </cfRule>
  </conditionalFormatting>
  <conditionalFormatting sqref="I152">
    <cfRule type="cellIs" dxfId="5" priority="6" operator="greaterThan">
      <formula>0.15</formula>
    </cfRule>
  </conditionalFormatting>
  <conditionalFormatting sqref="I178">
    <cfRule type="cellIs" dxfId="4" priority="5" operator="greaterThan">
      <formula>0.15</formula>
    </cfRule>
  </conditionalFormatting>
  <conditionalFormatting sqref="I106">
    <cfRule type="cellIs" dxfId="3" priority="4" operator="greaterThan">
      <formula>0.15</formula>
    </cfRule>
  </conditionalFormatting>
  <conditionalFormatting sqref="I132">
    <cfRule type="cellIs" dxfId="2" priority="3" operator="greaterThan">
      <formula>0.15</formula>
    </cfRule>
  </conditionalFormatting>
  <conditionalFormatting sqref="I58">
    <cfRule type="cellIs" dxfId="1" priority="2" operator="greaterThan">
      <formula>0.15</formula>
    </cfRule>
  </conditionalFormatting>
  <conditionalFormatting sqref="I84">
    <cfRule type="cellIs" dxfId="0" priority="1" operator="greaterThan">
      <formula>0.15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2017-04-14T15:55:22Z</dcterms:created>
  <dcterms:modified xsi:type="dcterms:W3CDTF">2022-11-14T17:29:43Z</dcterms:modified>
</cp:coreProperties>
</file>