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emographics\For Web\"/>
    </mc:Choice>
  </mc:AlternateContent>
  <xr:revisionPtr revIDLastSave="0" documentId="13_ncr:1_{D9D01D64-BC40-4E1A-8B24-006A9413F145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opulation" sheetId="1" r:id="rId1"/>
    <sheet name="Rate of Pop Growt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2" i="1"/>
  <c r="X3" i="1"/>
  <c r="X4" i="1"/>
  <c r="X5" i="1"/>
  <c r="X6" i="1"/>
  <c r="X7" i="1"/>
  <c r="X8" i="1"/>
  <c r="X2" i="1"/>
  <c r="S4" i="1"/>
  <c r="U4" i="2"/>
  <c r="U5" i="2"/>
  <c r="U6" i="2"/>
  <c r="U7" i="2"/>
  <c r="U8" i="2"/>
  <c r="U9" i="2"/>
  <c r="U10" i="2"/>
  <c r="U11" i="2"/>
  <c r="U3" i="2"/>
  <c r="R17" i="2"/>
  <c r="R18" i="2"/>
  <c r="R19" i="2"/>
  <c r="R20" i="2"/>
  <c r="R21" i="2"/>
  <c r="R22" i="2"/>
  <c r="R23" i="2"/>
  <c r="R24" i="2"/>
  <c r="R16" i="2"/>
  <c r="P30" i="2"/>
  <c r="R30" i="2"/>
  <c r="S30" i="2"/>
  <c r="T30" i="2"/>
  <c r="P31" i="2"/>
  <c r="R31" i="2"/>
  <c r="S31" i="2"/>
  <c r="T31" i="2"/>
  <c r="P32" i="2"/>
  <c r="R32" i="2"/>
  <c r="S32" i="2"/>
  <c r="T32" i="2"/>
  <c r="P33" i="2"/>
  <c r="R33" i="2"/>
  <c r="S33" i="2"/>
  <c r="T33" i="2"/>
  <c r="P34" i="2"/>
  <c r="R34" i="2"/>
  <c r="S34" i="2"/>
  <c r="T34" i="2"/>
  <c r="P35" i="2"/>
  <c r="R35" i="2"/>
  <c r="S35" i="2"/>
  <c r="T35" i="2"/>
  <c r="P36" i="2"/>
  <c r="R36" i="2"/>
  <c r="S36" i="2"/>
  <c r="T36" i="2"/>
  <c r="P37" i="2"/>
  <c r="R37" i="2"/>
  <c r="S37" i="2"/>
  <c r="T37" i="2"/>
  <c r="T29" i="2"/>
  <c r="S29" i="2"/>
  <c r="R29" i="2"/>
  <c r="P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O29" i="2"/>
  <c r="N29" i="2"/>
  <c r="M30" i="2"/>
  <c r="M31" i="2"/>
  <c r="M32" i="2"/>
  <c r="M33" i="2"/>
  <c r="M34" i="2"/>
  <c r="M35" i="2"/>
  <c r="M36" i="2"/>
  <c r="M37" i="2"/>
  <c r="M29" i="2"/>
  <c r="L30" i="2"/>
  <c r="L31" i="2"/>
  <c r="L32" i="2"/>
  <c r="L33" i="2"/>
  <c r="L34" i="2"/>
  <c r="L35" i="2"/>
  <c r="L36" i="2"/>
  <c r="L37" i="2"/>
  <c r="L29" i="2"/>
  <c r="K30" i="2"/>
  <c r="K31" i="2"/>
  <c r="K32" i="2"/>
  <c r="K33" i="2"/>
  <c r="K34" i="2"/>
  <c r="K35" i="2"/>
  <c r="K36" i="2"/>
  <c r="K37" i="2"/>
  <c r="K29" i="2"/>
  <c r="J30" i="2"/>
  <c r="J31" i="2"/>
  <c r="J32" i="2"/>
  <c r="J33" i="2"/>
  <c r="J34" i="2"/>
  <c r="J35" i="2"/>
  <c r="J36" i="2"/>
  <c r="J37" i="2"/>
  <c r="J29" i="2"/>
  <c r="I30" i="2"/>
  <c r="I31" i="2"/>
  <c r="I32" i="2"/>
  <c r="I33" i="2"/>
  <c r="I34" i="2"/>
  <c r="I35" i="2"/>
  <c r="I36" i="2"/>
  <c r="I37" i="2"/>
  <c r="I29" i="2"/>
  <c r="H30" i="2"/>
  <c r="H31" i="2"/>
  <c r="H32" i="2"/>
  <c r="H33" i="2"/>
  <c r="H34" i="2"/>
  <c r="H35" i="2"/>
  <c r="H36" i="2"/>
  <c r="H37" i="2"/>
  <c r="H29" i="2"/>
  <c r="G30" i="2"/>
  <c r="G31" i="2"/>
  <c r="G32" i="2"/>
  <c r="G33" i="2"/>
  <c r="G34" i="2"/>
  <c r="G35" i="2"/>
  <c r="G36" i="2"/>
  <c r="G37" i="2"/>
  <c r="G29" i="2"/>
  <c r="F30" i="2"/>
  <c r="F31" i="2"/>
  <c r="F32" i="2"/>
  <c r="F33" i="2"/>
  <c r="F34" i="2"/>
  <c r="F35" i="2"/>
  <c r="F36" i="2"/>
  <c r="F37" i="2"/>
  <c r="F29" i="2"/>
  <c r="E30" i="2"/>
  <c r="E31" i="2"/>
  <c r="E32" i="2"/>
  <c r="E33" i="2"/>
  <c r="E34" i="2"/>
  <c r="E35" i="2"/>
  <c r="E36" i="2"/>
  <c r="E37" i="2"/>
  <c r="E29" i="2"/>
  <c r="D30" i="2"/>
  <c r="D31" i="2"/>
  <c r="D32" i="2"/>
  <c r="D33" i="2"/>
  <c r="D34" i="2"/>
  <c r="D35" i="2"/>
  <c r="D36" i="2"/>
  <c r="D37" i="2"/>
  <c r="D29" i="2"/>
  <c r="B8" i="1"/>
  <c r="C8" i="1"/>
  <c r="C30" i="2"/>
  <c r="C31" i="2"/>
  <c r="C32" i="2"/>
  <c r="C33" i="2"/>
  <c r="C34" i="2"/>
  <c r="C35" i="2"/>
  <c r="C36" i="2"/>
  <c r="C37" i="2"/>
  <c r="C29" i="2"/>
  <c r="C16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M16" i="2"/>
  <c r="N16" i="2"/>
  <c r="O16" i="2"/>
  <c r="P16" i="2"/>
  <c r="M17" i="2"/>
  <c r="N17" i="2"/>
  <c r="O17" i="2"/>
  <c r="P17" i="2"/>
  <c r="M18" i="2"/>
  <c r="N18" i="2"/>
  <c r="O18" i="2"/>
  <c r="P18" i="2"/>
  <c r="M19" i="2"/>
  <c r="N19" i="2"/>
  <c r="O19" i="2"/>
  <c r="P19" i="2"/>
  <c r="N20" i="2"/>
  <c r="O20" i="2"/>
  <c r="P20" i="2"/>
  <c r="M21" i="2"/>
  <c r="N21" i="2"/>
  <c r="O21" i="2"/>
  <c r="P21" i="2"/>
  <c r="M22" i="2"/>
  <c r="N22" i="2"/>
  <c r="O22" i="2"/>
  <c r="P22" i="2"/>
  <c r="M23" i="2"/>
  <c r="N23" i="2"/>
  <c r="O23" i="2"/>
  <c r="P23" i="2"/>
  <c r="M24" i="2"/>
  <c r="N24" i="2"/>
  <c r="O24" i="2"/>
  <c r="P24" i="2"/>
  <c r="S3" i="1"/>
  <c r="S5" i="1"/>
  <c r="S6" i="1"/>
  <c r="S7" i="1"/>
  <c r="S8" i="1"/>
  <c r="S2" i="1"/>
  <c r="R8" i="1"/>
  <c r="T8" i="1"/>
  <c r="K8" i="1"/>
  <c r="L8" i="1"/>
  <c r="M8" i="1"/>
  <c r="N8" i="1"/>
  <c r="P8" i="1"/>
  <c r="Q8" i="1"/>
  <c r="T2" i="1" l="1"/>
  <c r="T3" i="1"/>
  <c r="T4" i="1"/>
  <c r="T5" i="1"/>
  <c r="T6" i="1"/>
  <c r="T7" i="1"/>
  <c r="R3" i="2"/>
  <c r="R4" i="2"/>
  <c r="R5" i="2"/>
  <c r="R6" i="2"/>
  <c r="R8" i="2"/>
  <c r="R9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L3" i="2"/>
  <c r="L4" i="2"/>
  <c r="L5" i="2"/>
  <c r="L6" i="2"/>
  <c r="L7" i="2"/>
  <c r="M20" i="2" s="1"/>
  <c r="L8" i="2"/>
  <c r="L9" i="2"/>
  <c r="T15" i="1" l="1"/>
  <c r="T14" i="1"/>
  <c r="U4" i="1" l="1"/>
  <c r="L16" i="2"/>
  <c r="H20" i="2"/>
  <c r="I20" i="2"/>
  <c r="J20" i="2"/>
  <c r="K20" i="2"/>
  <c r="L20" i="2"/>
  <c r="G20" i="2"/>
  <c r="D16" i="2"/>
  <c r="C17" i="2"/>
  <c r="D17" i="2"/>
  <c r="C18" i="2"/>
  <c r="D18" i="2"/>
  <c r="C19" i="2"/>
  <c r="D19" i="2"/>
  <c r="C21" i="2"/>
  <c r="D21" i="2"/>
  <c r="C22" i="2"/>
  <c r="D22" i="2"/>
  <c r="C23" i="2"/>
  <c r="D23" i="2"/>
  <c r="C24" i="2"/>
  <c r="D24" i="2"/>
  <c r="L24" i="2"/>
  <c r="L23" i="2"/>
  <c r="L22" i="2"/>
  <c r="L21" i="2"/>
  <c r="L19" i="2"/>
  <c r="L18" i="2"/>
  <c r="L17" i="2"/>
  <c r="K24" i="2"/>
  <c r="E18" i="2"/>
  <c r="F18" i="2"/>
  <c r="G18" i="2"/>
  <c r="H18" i="2"/>
  <c r="I18" i="2"/>
  <c r="J18" i="2"/>
  <c r="K18" i="2"/>
  <c r="E16" i="2"/>
  <c r="F16" i="2"/>
  <c r="G16" i="2"/>
  <c r="H16" i="2"/>
  <c r="I16" i="2"/>
  <c r="J16" i="2"/>
  <c r="K16" i="2"/>
  <c r="E21" i="2"/>
  <c r="F21" i="2"/>
  <c r="G21" i="2"/>
  <c r="H21" i="2"/>
  <c r="I21" i="2"/>
  <c r="J21" i="2"/>
  <c r="K21" i="2"/>
  <c r="E22" i="2"/>
  <c r="F22" i="2"/>
  <c r="G22" i="2"/>
  <c r="H22" i="2"/>
  <c r="I22" i="2"/>
  <c r="J22" i="2"/>
  <c r="K22" i="2"/>
  <c r="E23" i="2"/>
  <c r="F23" i="2"/>
  <c r="G23" i="2"/>
  <c r="H23" i="2"/>
  <c r="I23" i="2"/>
  <c r="J23" i="2"/>
  <c r="K23" i="2"/>
  <c r="E24" i="2"/>
  <c r="F24" i="2"/>
  <c r="G24" i="2"/>
  <c r="H24" i="2"/>
  <c r="I24" i="2"/>
  <c r="J24" i="2"/>
  <c r="E19" i="2"/>
  <c r="F19" i="2"/>
  <c r="G19" i="2"/>
  <c r="H19" i="2"/>
  <c r="I19" i="2"/>
  <c r="J19" i="2"/>
  <c r="K19" i="2"/>
  <c r="E17" i="2"/>
  <c r="F17" i="2"/>
  <c r="G17" i="2"/>
  <c r="H17" i="2"/>
  <c r="I17" i="2"/>
  <c r="J17" i="2"/>
  <c r="K17" i="2"/>
</calcChain>
</file>

<file path=xl/sharedStrings.xml><?xml version="1.0" encoding="utf-8"?>
<sst xmlns="http://schemas.openxmlformats.org/spreadsheetml/2006/main" count="48" uniqueCount="24">
  <si>
    <t>Bastrop County</t>
  </si>
  <si>
    <t>Hays County</t>
  </si>
  <si>
    <t>Williamson County</t>
  </si>
  <si>
    <t>Caldwell County</t>
  </si>
  <si>
    <t>City of Austin</t>
  </si>
  <si>
    <t>Travis County</t>
  </si>
  <si>
    <t>Texas</t>
  </si>
  <si>
    <t>United States</t>
  </si>
  <si>
    <t>Table Total Population: B01003</t>
  </si>
  <si>
    <t>2000 Population Estimates from Decennial Census, SF1 100% Data</t>
  </si>
  <si>
    <t>Austin MSA</t>
  </si>
  <si>
    <t>USA</t>
  </si>
  <si>
    <t>MSA Growth Outside Austin City Limits</t>
  </si>
  <si>
    <t>Change from Previous Year</t>
  </si>
  <si>
    <t>American Community Survey, 1-Yr. Estimates</t>
  </si>
  <si>
    <t>* ACS 1-Year data not available.</t>
  </si>
  <si>
    <t>Total</t>
  </si>
  <si>
    <t>Five-Year Growth (#)</t>
  </si>
  <si>
    <t>Five-Year Growth %</t>
  </si>
  <si>
    <t>2020*</t>
  </si>
  <si>
    <t>https://data.census.gov/cedsci/table?q=B01003&amp;g=0100000US_0500000US48453,48021,48209,48491_1600000US4805000_0400000US48_310XX00US12420&amp;tid=ACSDT1Y2021.B01003</t>
  </si>
  <si>
    <t>Change since 2005</t>
  </si>
  <si>
    <t>% Growth 2013 to 2023</t>
  </si>
  <si>
    <t>Growth - 2013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</si>
</sst>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1"/>
      <color theme="1"/>
      <name val="Tw Cen MT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orbel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1"/>
      <name val="Corbel"/>
      <family val="2"/>
    </font>
    <font>
      <b/>
      <sz val="11"/>
      <color theme="1"/>
      <name val="Tw Cen MT"/>
      <family val="2"/>
      <scheme val="major"/>
    </font>
    <font>
      <sz val="11"/>
      <color theme="1"/>
      <name val="Tw Cen MT"/>
      <family val="2"/>
      <scheme val="major"/>
    </font>
    <font>
      <sz val="10"/>
      <color indexed="8"/>
      <name val="Tw Cen MT"/>
      <family val="2"/>
      <scheme val="major"/>
    </font>
    <font>
      <sz val="11"/>
      <color rgb="FFFF0000"/>
      <name val="Tw Cen MT"/>
      <family val="2"/>
      <scheme val="minor"/>
    </font>
    <font>
      <sz val="11"/>
      <color rgb="FFFF0000"/>
      <name val="Tw Cen MT"/>
      <family val="2"/>
      <scheme val="major"/>
    </font>
    <font>
      <b/>
      <sz val="11"/>
      <color theme="1"/>
      <name val="Corbel"/>
      <family val="2"/>
    </font>
    <font>
      <u/>
      <sz val="11"/>
      <color theme="1"/>
      <name val="Tw Cen MT"/>
      <family val="2"/>
      <scheme val="major"/>
    </font>
    <font>
      <u val="singleAccounting"/>
      <sz val="11"/>
      <color theme="1"/>
      <name val="Tw Cen M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164" fontId="3" fillId="0" borderId="0" xfId="1" applyNumberFormat="1" applyFont="1"/>
    <xf numFmtId="3" fontId="6" fillId="0" borderId="0" xfId="0" applyNumberFormat="1" applyFont="1"/>
    <xf numFmtId="165" fontId="6" fillId="0" borderId="0" xfId="2" applyNumberFormat="1" applyFont="1"/>
    <xf numFmtId="9" fontId="4" fillId="0" borderId="0" xfId="2" applyFont="1"/>
    <xf numFmtId="9" fontId="0" fillId="0" borderId="0" xfId="0" applyNumberFormat="1"/>
    <xf numFmtId="0" fontId="5" fillId="0" borderId="0" xfId="0" applyFont="1"/>
    <xf numFmtId="0" fontId="7" fillId="0" borderId="0" xfId="0" applyFont="1" applyAlignment="1">
      <alignment wrapText="1"/>
    </xf>
    <xf numFmtId="3" fontId="8" fillId="0" borderId="0" xfId="0" applyNumberFormat="1" applyFont="1"/>
    <xf numFmtId="9" fontId="8" fillId="0" borderId="0" xfId="0" applyNumberFormat="1" applyFont="1"/>
    <xf numFmtId="164" fontId="8" fillId="0" borderId="0" xfId="1" applyNumberFormat="1" applyFont="1"/>
    <xf numFmtId="0" fontId="8" fillId="0" borderId="0" xfId="0" applyFont="1"/>
    <xf numFmtId="0" fontId="9" fillId="2" borderId="0" xfId="0" applyFont="1" applyFill="1" applyAlignment="1">
      <alignment horizontal="left" vertical="top" wrapText="1"/>
    </xf>
    <xf numFmtId="1" fontId="7" fillId="0" borderId="0" xfId="0" applyNumberFormat="1" applyFont="1" applyAlignment="1">
      <alignment wrapText="1"/>
    </xf>
    <xf numFmtId="1" fontId="0" fillId="0" borderId="0" xfId="0" applyNumberFormat="1"/>
    <xf numFmtId="1" fontId="6" fillId="0" borderId="0" xfId="0" applyNumberFormat="1" applyFont="1"/>
    <xf numFmtId="9" fontId="8" fillId="0" borderId="0" xfId="2" applyFont="1"/>
    <xf numFmtId="3" fontId="0" fillId="0" borderId="0" xfId="0" applyNumberFormat="1"/>
    <xf numFmtId="0" fontId="5" fillId="0" borderId="0" xfId="0" applyFont="1" applyAlignment="1">
      <alignment wrapText="1"/>
    </xf>
    <xf numFmtId="9" fontId="6" fillId="0" borderId="0" xfId="2" applyFont="1"/>
    <xf numFmtId="164" fontId="6" fillId="0" borderId="0" xfId="0" applyNumberFormat="1" applyFont="1"/>
    <xf numFmtId="164" fontId="0" fillId="0" borderId="0" xfId="1" applyNumberFormat="1" applyFont="1"/>
    <xf numFmtId="164" fontId="11" fillId="0" borderId="0" xfId="1" applyNumberFormat="1" applyFont="1"/>
    <xf numFmtId="3" fontId="10" fillId="0" borderId="0" xfId="0" applyNumberFormat="1" applyFont="1"/>
    <xf numFmtId="3" fontId="11" fillId="0" borderId="0" xfId="0" applyNumberFormat="1" applyFont="1"/>
    <xf numFmtId="3" fontId="4" fillId="0" borderId="0" xfId="0" applyNumberFormat="1" applyFont="1"/>
    <xf numFmtId="3" fontId="13" fillId="0" borderId="0" xfId="0" applyNumberFormat="1" applyFont="1"/>
    <xf numFmtId="9" fontId="13" fillId="0" borderId="0" xfId="2" applyFont="1"/>
    <xf numFmtId="164" fontId="14" fillId="0" borderId="0" xfId="1" applyNumberFormat="1" applyFont="1"/>
    <xf numFmtId="0" fontId="1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Five-Year Population Growth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687-421B-A10A-BFE7704B3041}"/>
              </c:ext>
            </c:extLst>
          </c:dPt>
          <c:dPt>
            <c:idx val="2"/>
            <c:invertIfNegative val="0"/>
            <c:bubble3D val="0"/>
            <c:spPr>
              <a:solidFill>
                <a:srgbClr val="F8A81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687-421B-A10A-BFE7704B3041}"/>
              </c:ext>
            </c:extLst>
          </c:dPt>
          <c:dPt>
            <c:idx val="3"/>
            <c:invertIfNegative val="0"/>
            <c:bubble3D val="0"/>
            <c:spPr>
              <a:solidFill>
                <a:srgbClr val="7B9B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687-421B-A10A-BFE7704B3041}"/>
              </c:ext>
            </c:extLst>
          </c:dPt>
          <c:dPt>
            <c:idx val="4"/>
            <c:invertIfNegative val="0"/>
            <c:bubble3D val="0"/>
            <c:spPr>
              <a:solidFill>
                <a:srgbClr val="4BACC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687-421B-A10A-BFE7704B3041}"/>
              </c:ext>
            </c:extLst>
          </c:dPt>
          <c:dPt>
            <c:idx val="5"/>
            <c:invertIfNegative val="0"/>
            <c:bubble3D val="0"/>
            <c:spPr>
              <a:solidFill>
                <a:srgbClr val="8064A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687-421B-A10A-BFE7704B3041}"/>
              </c:ext>
            </c:extLst>
          </c:dPt>
          <c:cat>
            <c:strRef>
              <c:f>Population!$A$3:$A$7</c:f>
              <c:strCache>
                <c:ptCount val="5"/>
                <c:pt idx="0">
                  <c:v>Travis County</c:v>
                </c:pt>
                <c:pt idx="1">
                  <c:v>City of Austin</c:v>
                </c:pt>
                <c:pt idx="2">
                  <c:v>Williamson County</c:v>
                </c:pt>
                <c:pt idx="3">
                  <c:v>Hays County</c:v>
                </c:pt>
                <c:pt idx="4">
                  <c:v>Bastrop County</c:v>
                </c:pt>
              </c:strCache>
            </c:strRef>
          </c:cat>
          <c:val>
            <c:numRef>
              <c:f>Population!$T$3:$T$7</c:f>
              <c:numCache>
                <c:formatCode>0%</c:formatCode>
                <c:ptCount val="5"/>
                <c:pt idx="0">
                  <c:v>4.8854728314793358E-2</c:v>
                </c:pt>
                <c:pt idx="1">
                  <c:v>4.5320526049968734E-4</c:v>
                </c:pt>
                <c:pt idx="2">
                  <c:v>0.18817085716201504</c:v>
                </c:pt>
                <c:pt idx="3">
                  <c:v>0.22591193499557563</c:v>
                </c:pt>
                <c:pt idx="4">
                  <c:v>0.25357569904341426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87-421B-A10A-BFE7704B3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4701232"/>
        <c:axId val="244701624"/>
      </c:barChart>
      <c:catAx>
        <c:axId val="2447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701624"/>
        <c:crosses val="autoZero"/>
        <c:auto val="1"/>
        <c:lblAlgn val="ctr"/>
        <c:lblOffset val="100"/>
        <c:noMultiLvlLbl val="0"/>
      </c:catAx>
      <c:valAx>
        <c:axId val="24470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701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/>
              <a:t>Total Population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Population!$A$2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Population!$N$2:$R$2</c:f>
              <c:numCache>
                <c:formatCode>General</c:formatCode>
                <c:ptCount val="5"/>
                <c:pt idx="0" formatCode="_(* #,##0_);_(* \(#,##0\);_(* &quot;-&quot;??_);_(@_)">
                  <c:v>2227083</c:v>
                </c:pt>
                <c:pt idx="2" formatCode="_(* #,##0_);_(* \(#,##0\);_(* &quot;-&quot;??_);_(@_)">
                  <c:v>2352426</c:v>
                </c:pt>
                <c:pt idx="3" formatCode="_(* #,##0_);_(* \(#,##0\);_(* &quot;-&quot;??_);_(@_)">
                  <c:v>2421115</c:v>
                </c:pt>
                <c:pt idx="4" formatCode="_(* #,##0_);_(* \(#,##0\);_(* &quot;-&quot;??_);_(@_)">
                  <c:v>2473275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E-4B44-BB0A-59808C915A7E}"/>
            </c:ext>
          </c:extLst>
        </c:ser>
        <c:ser>
          <c:idx val="1"/>
          <c:order val="1"/>
          <c:tx>
            <c:strRef>
              <c:f>Population!$A$3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Population!$N$3:$R$3</c:f>
              <c:numCache>
                <c:formatCode>General</c:formatCode>
                <c:ptCount val="5"/>
                <c:pt idx="0" formatCode="#,##0">
                  <c:v>1273954</c:v>
                </c:pt>
                <c:pt idx="2" formatCode="#,##0">
                  <c:v>1305154</c:v>
                </c:pt>
                <c:pt idx="3" formatCode="#,##0">
                  <c:v>1326436</c:v>
                </c:pt>
                <c:pt idx="4" formatCode="#,##0">
                  <c:v>1334961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E-4B44-BB0A-59808C915A7E}"/>
            </c:ext>
          </c:extLst>
        </c:ser>
        <c:ser>
          <c:idx val="0"/>
          <c:order val="2"/>
          <c:tx>
            <c:strRef>
              <c:f>Population!$A$4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Population!$N$4:$R$4</c:f>
              <c:numCache>
                <c:formatCode>General</c:formatCode>
                <c:ptCount val="5"/>
                <c:pt idx="0" formatCode="#,##0">
                  <c:v>979263</c:v>
                </c:pt>
                <c:pt idx="2" formatCode="#,##0">
                  <c:v>964000</c:v>
                </c:pt>
                <c:pt idx="3" formatCode="#,##0">
                  <c:v>975335</c:v>
                </c:pt>
                <c:pt idx="4" formatCode="#,##0">
                  <c:v>979700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E-4B44-BB0A-59808C915A7E}"/>
            </c:ext>
          </c:extLst>
        </c:ser>
        <c:ser>
          <c:idx val="7"/>
          <c:order val="3"/>
          <c:tx>
            <c:strRef>
              <c:f>Population!$A$5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Population!$N$5:$R$5</c:f>
              <c:numCache>
                <c:formatCode>General</c:formatCode>
                <c:ptCount val="5"/>
                <c:pt idx="0" formatCode="#,##0">
                  <c:v>590551</c:v>
                </c:pt>
                <c:pt idx="2" formatCode="#,##0">
                  <c:v>643026</c:v>
                </c:pt>
                <c:pt idx="3" formatCode="#,##0">
                  <c:v>671418</c:v>
                </c:pt>
                <c:pt idx="4" formatCode="#,##0">
                  <c:v>697191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5E-4B44-BB0A-59808C915A7E}"/>
            </c:ext>
          </c:extLst>
        </c:ser>
        <c:ser>
          <c:idx val="9"/>
          <c:order val="4"/>
          <c:tx>
            <c:strRef>
              <c:f>Population!$A$6</c:f>
              <c:strCache>
                <c:ptCount val="1"/>
                <c:pt idx="0">
                  <c:v>Hays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Population!$N$6:$R$6</c:f>
              <c:numCache>
                <c:formatCode>General</c:formatCode>
                <c:ptCount val="5"/>
                <c:pt idx="0" formatCode="#,##0">
                  <c:v>230191</c:v>
                </c:pt>
                <c:pt idx="2" formatCode="#,##0">
                  <c:v>255397</c:v>
                </c:pt>
                <c:pt idx="3" formatCode="#,##0">
                  <c:v>269225</c:v>
                </c:pt>
                <c:pt idx="4" formatCode="#,##0">
                  <c:v>280486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5E-4B44-BB0A-59808C915A7E}"/>
            </c:ext>
          </c:extLst>
        </c:ser>
        <c:ser>
          <c:idx val="10"/>
          <c:order val="5"/>
          <c:tx>
            <c:strRef>
              <c:f>Population!$A$7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Population!$N$1:$R$1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Population!$N$7:$R$7</c:f>
              <c:numCache>
                <c:formatCode>General</c:formatCode>
                <c:ptCount val="5"/>
                <c:pt idx="0" formatCode="#,##0">
                  <c:v>88723</c:v>
                </c:pt>
                <c:pt idx="2" formatCode="#,##0">
                  <c:v>102058</c:v>
                </c:pt>
                <c:pt idx="3" formatCode="_(* #,##0_);_(* \(#,##0\);_(* &quot;-&quot;??_);_(@_)">
                  <c:v>106188</c:v>
                </c:pt>
                <c:pt idx="4" formatCode="#,##0">
                  <c:v>110778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5E-4B44-BB0A-59808C91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02408"/>
        <c:axId val="244702800"/>
      </c:lineChart>
      <c:catAx>
        <c:axId val="24470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4702800"/>
        <c:crosses val="autoZero"/>
        <c:auto val="1"/>
        <c:lblAlgn val="ctr"/>
        <c:lblOffset val="100"/>
        <c:noMultiLvlLbl val="0"/>
      </c:catAx>
      <c:valAx>
        <c:axId val="24470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4702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/>
              <a:t>Rate of Population Growth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of Pop Growth'!$A$29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Growth'!$G$29:$R$29</c:f>
              <c:numCache>
                <c:formatCode>0%</c:formatCode>
                <c:ptCount val="12"/>
                <c:pt idx="0">
                  <c:v>0.29907953510889984</c:v>
                </c:pt>
                <c:pt idx="1">
                  <c:v>0.34821463913696138</c:v>
                </c:pt>
                <c:pt idx="2">
                  <c:v>0.38916817134105308</c:v>
                </c:pt>
                <c:pt idx="3">
                  <c:v>0.43417747342587715</c:v>
                </c:pt>
                <c:pt idx="4">
                  <c:v>0.48970376437560326</c:v>
                </c:pt>
                <c:pt idx="5">
                  <c:v>0.54836018403208076</c:v>
                </c:pt>
                <c:pt idx="6">
                  <c:v>0.6098787836344205</c:v>
                </c:pt>
                <c:pt idx="7">
                  <c:v>0.66720459410330035</c:v>
                </c:pt>
                <c:pt idx="8">
                  <c:v>0.72558697525432292</c:v>
                </c:pt>
                <c:pt idx="9">
                  <c:v>0.79815237149877749</c:v>
                </c:pt>
                <c:pt idx="11">
                  <c:v>0.95793204454039171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C-42E6-992A-569ED1C80992}"/>
            </c:ext>
          </c:extLst>
        </c:ser>
        <c:ser>
          <c:idx val="1"/>
          <c:order val="1"/>
          <c:tx>
            <c:strRef>
              <c:f>'Rate of Pop Growth'!$A$30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Growth'!$G$30:$R$30</c:f>
              <c:numCache>
                <c:formatCode>0%</c:formatCode>
                <c:ptCount val="12"/>
                <c:pt idx="0">
                  <c:v>0.18982765606008664</c:v>
                </c:pt>
                <c:pt idx="1">
                  <c:v>0.22713825490650996</c:v>
                </c:pt>
                <c:pt idx="2">
                  <c:v>0.26459890875386249</c:v>
                </c:pt>
                <c:pt idx="3">
                  <c:v>0.29388271931981225</c:v>
                </c:pt>
                <c:pt idx="4">
                  <c:v>0.32873126188175894</c:v>
                </c:pt>
                <c:pt idx="5">
                  <c:v>0.35806470602493912</c:v>
                </c:pt>
                <c:pt idx="6">
                  <c:v>0.38434164522611558</c:v>
                </c:pt>
                <c:pt idx="7">
                  <c:v>0.41593976561408857</c:v>
                </c:pt>
                <c:pt idx="8">
                  <c:v>0.44138563096396488</c:v>
                </c:pt>
                <c:pt idx="9">
                  <c:v>0.47048591272108586</c:v>
                </c:pt>
                <c:pt idx="11">
                  <c:v>0.50649911294409067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C-42E6-992A-569ED1C80992}"/>
            </c:ext>
          </c:extLst>
        </c:ser>
        <c:ser>
          <c:idx val="2"/>
          <c:order val="2"/>
          <c:tx>
            <c:strRef>
              <c:f>'Rate of Pop Growth'!$A$31</c:f>
              <c:strCache>
                <c:ptCount val="1"/>
                <c:pt idx="0">
                  <c:v>Hays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Growth'!$G$31:$R$31</c:f>
              <c:numCache>
                <c:formatCode>0%</c:formatCode>
                <c:ptCount val="12"/>
                <c:pt idx="0">
                  <c:v>0.37626706076675648</c:v>
                </c:pt>
                <c:pt idx="1">
                  <c:v>0.42614970007824043</c:v>
                </c:pt>
                <c:pt idx="2">
                  <c:v>0.4690950186907763</c:v>
                </c:pt>
                <c:pt idx="3">
                  <c:v>0.53026167086846909</c:v>
                </c:pt>
                <c:pt idx="4">
                  <c:v>0.60849343649482746</c:v>
                </c:pt>
                <c:pt idx="5">
                  <c:v>0.69294097192036863</c:v>
                </c:pt>
                <c:pt idx="6">
                  <c:v>0.77753629487959663</c:v>
                </c:pt>
                <c:pt idx="7">
                  <c:v>0.86460053898982869</c:v>
                </c:pt>
                <c:pt idx="8">
                  <c:v>0.93541684777884027</c:v>
                </c:pt>
                <c:pt idx="9">
                  <c:v>1.0011388333478224</c:v>
                </c:pt>
                <c:pt idx="11">
                  <c:v>1.2202642788837694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C-42E6-992A-569ED1C80992}"/>
            </c:ext>
          </c:extLst>
        </c:ser>
        <c:ser>
          <c:idx val="3"/>
          <c:order val="3"/>
          <c:tx>
            <c:strRef>
              <c:f>'Rate of Pop Growth'!$A$32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Growth'!$G$32:$R$32</c:f>
              <c:numCache>
                <c:formatCode>0%</c:formatCode>
                <c:ptCount val="12"/>
                <c:pt idx="0">
                  <c:v>0.2054144255070961</c:v>
                </c:pt>
                <c:pt idx="1">
                  <c:v>0.21694964681485321</c:v>
                </c:pt>
                <c:pt idx="2">
                  <c:v>0.21124684077506317</c:v>
                </c:pt>
                <c:pt idx="3">
                  <c:v>0.22845246581556608</c:v>
                </c:pt>
                <c:pt idx="4">
                  <c:v>0.26480785431922754</c:v>
                </c:pt>
                <c:pt idx="5">
                  <c:v>0.30463028967662498</c:v>
                </c:pt>
                <c:pt idx="6">
                  <c:v>0.34037003434644547</c:v>
                </c:pt>
                <c:pt idx="7">
                  <c:v>0.3732259736893267</c:v>
                </c:pt>
                <c:pt idx="8">
                  <c:v>0.40911152874084633</c:v>
                </c:pt>
                <c:pt idx="9">
                  <c:v>0.43741494394400882</c:v>
                </c:pt>
                <c:pt idx="11">
                  <c:v>0.65345732616162266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C-42E6-992A-569ED1C80992}"/>
            </c:ext>
          </c:extLst>
        </c:ser>
        <c:ser>
          <c:idx val="4"/>
          <c:order val="4"/>
          <c:tx>
            <c:strRef>
              <c:f>'Rate of Pop Growth'!$A$33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Growth'!$G$33:$R$33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C-42E6-992A-569ED1C80992}"/>
            </c:ext>
          </c:extLst>
        </c:ser>
        <c:ser>
          <c:idx val="5"/>
          <c:order val="5"/>
          <c:tx>
            <c:strRef>
              <c:f>'Rate of Pop Growth'!$A$34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Growth'!$G$34:$R$34</c:f>
              <c:numCache>
                <c:formatCode>0%</c:formatCode>
                <c:ptCount val="12"/>
                <c:pt idx="0">
                  <c:v>0.1725400430683153</c:v>
                </c:pt>
                <c:pt idx="1">
                  <c:v>0.20951069854095397</c:v>
                </c:pt>
                <c:pt idx="2">
                  <c:v>0.24192837571135681</c:v>
                </c:pt>
                <c:pt idx="3">
                  <c:v>0.30504217658598848</c:v>
                </c:pt>
                <c:pt idx="4">
                  <c:v>0.34540287741153824</c:v>
                </c:pt>
                <c:pt idx="5">
                  <c:v>0.37346950506811782</c:v>
                </c:pt>
                <c:pt idx="6">
                  <c:v>0.3971364434297236</c:v>
                </c:pt>
                <c:pt idx="7">
                  <c:v>0.40128851202065863</c:v>
                </c:pt>
                <c:pt idx="8">
                  <c:v>0.42122934835958653</c:v>
                </c:pt>
                <c:pt idx="9">
                  <c:v>0.44336781844685808</c:v>
                </c:pt>
                <c:pt idx="11">
                  <c:v>0.42087118269838769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FC-42E6-992A-569ED1C80992}"/>
            </c:ext>
          </c:extLst>
        </c:ser>
        <c:ser>
          <c:idx val="6"/>
          <c:order val="6"/>
          <c:tx>
            <c:strRef>
              <c:f>'Rate of Pop Growth'!$A$35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Growth'!$G$35:$R$35</c:f>
              <c:numCache>
                <c:formatCode>0%</c:formatCode>
                <c:ptCount val="12"/>
                <c:pt idx="0">
                  <c:v>0.22891868676957033</c:v>
                </c:pt>
                <c:pt idx="1">
                  <c:v>0.26817737086557963</c:v>
                </c:pt>
                <c:pt idx="2">
                  <c:v>0.30428751020361727</c:v>
                </c:pt>
                <c:pt idx="3">
                  <c:v>0.33894994468004014</c:v>
                </c:pt>
                <c:pt idx="4">
                  <c:v>0.38178949404279405</c:v>
                </c:pt>
                <c:pt idx="5">
                  <c:v>0.42271844273601999</c:v>
                </c:pt>
                <c:pt idx="6">
                  <c:v>0.46221390763699866</c:v>
                </c:pt>
                <c:pt idx="7">
                  <c:v>0.50446612683487346</c:v>
                </c:pt>
                <c:pt idx="8">
                  <c:v>0.54178861233649322</c:v>
                </c:pt>
                <c:pt idx="9">
                  <c:v>0.58357509151258136</c:v>
                </c:pt>
                <c:pt idx="11">
                  <c:v>0.67270066639931059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FC-42E6-992A-569ED1C80992}"/>
            </c:ext>
          </c:extLst>
        </c:ser>
        <c:ser>
          <c:idx val="7"/>
          <c:order val="7"/>
          <c:tx>
            <c:strRef>
              <c:f>'Rate of Pop Growth'!$A$36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Growth'!$G$36:$R$36</c:f>
              <c:numCache>
                <c:formatCode>0%</c:formatCode>
                <c:ptCount val="12"/>
                <c:pt idx="0">
                  <c:v>0.13412334394469014</c:v>
                </c:pt>
                <c:pt idx="1">
                  <c:v>0.15287340708970948</c:v>
                </c:pt>
                <c:pt idx="2">
                  <c:v>0.17013964647320753</c:v>
                </c:pt>
                <c:pt idx="3">
                  <c:v>0.18760651301865075</c:v>
                </c:pt>
                <c:pt idx="4">
                  <c:v>0.21045165134609464</c:v>
                </c:pt>
                <c:pt idx="5">
                  <c:v>0.23344905616999245</c:v>
                </c:pt>
                <c:pt idx="6">
                  <c:v>0.25111762755237782</c:v>
                </c:pt>
                <c:pt idx="7">
                  <c:v>0.27096480874748796</c:v>
                </c:pt>
                <c:pt idx="8">
                  <c:v>0.28880253020128049</c:v>
                </c:pt>
                <c:pt idx="9">
                  <c:v>0.30200566542726559</c:v>
                </c:pt>
                <c:pt idx="11">
                  <c:v>0.32589682204869158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FC-42E6-992A-569ED1C80992}"/>
            </c:ext>
          </c:extLst>
        </c:ser>
        <c:ser>
          <c:idx val="8"/>
          <c:order val="8"/>
          <c:tx>
            <c:strRef>
              <c:f>'Rate of Pop Growth'!$A$37</c:f>
              <c:strCache>
                <c:ptCount val="1"/>
                <c:pt idx="0">
                  <c:v>USA</c:v>
                </c:pt>
              </c:strCache>
            </c:strRef>
          </c:tx>
          <c:marker>
            <c:symbol val="none"/>
          </c:marker>
          <c:cat>
            <c:numRef>
              <c:f>'Rate of Pop Growth'!$G$28:$R$28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'Rate of Pop Growth'!$G$37:$R$37</c:f>
              <c:numCache>
                <c:formatCode>0%</c:formatCode>
                <c:ptCount val="12"/>
                <c:pt idx="0">
                  <c:v>7.2722406137189236E-2</c:v>
                </c:pt>
                <c:pt idx="1">
                  <c:v>8.0497718174800476E-2</c:v>
                </c:pt>
                <c:pt idx="2">
                  <c:v>8.8550065777004444E-2</c:v>
                </c:pt>
                <c:pt idx="3">
                  <c:v>9.623025617923317E-2</c:v>
                </c:pt>
                <c:pt idx="4">
                  <c:v>0.10569081039593511</c:v>
                </c:pt>
                <c:pt idx="5">
                  <c:v>0.11457416412950888</c:v>
                </c:pt>
                <c:pt idx="6">
                  <c:v>0.12049934978253916</c:v>
                </c:pt>
                <c:pt idx="7">
                  <c:v>0.1294863798915519</c:v>
                </c:pt>
                <c:pt idx="8">
                  <c:v>0.13450847003703337</c:v>
                </c:pt>
                <c:pt idx="9">
                  <c:v>0.13822610276451019</c:v>
                </c:pt>
                <c:pt idx="11">
                  <c:v>0.15089773605132903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FC-42E6-992A-569ED1C8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44360"/>
        <c:axId val="151742792"/>
      </c:lineChart>
      <c:catAx>
        <c:axId val="15174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742792"/>
        <c:crosses val="autoZero"/>
        <c:auto val="1"/>
        <c:lblAlgn val="ctr"/>
        <c:lblOffset val="100"/>
        <c:noMultiLvlLbl val="0"/>
      </c:catAx>
      <c:valAx>
        <c:axId val="15174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744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21008</xdr:colOff>
      <xdr:row>11</xdr:row>
      <xdr:rowOff>19963</xdr:rowOff>
    </xdr:from>
    <xdr:to>
      <xdr:col>12</xdr:col>
      <xdr:colOff>233037</xdr:colOff>
      <xdr:row>26</xdr:row>
      <xdr:rowOff>17223</xdr:rowOff>
    </xdr:to>
    <xdr:graphicFrame macro="">
      <xdr:nvGraphicFramePr>
        <xdr:cNvPr id="67336" name="Chart 3">
          <a:extLst>
            <a:ext uri="{FF2B5EF4-FFF2-40B4-BE49-F238E27FC236}">
              <a16:creationId xmlns:a16="http://schemas.microsoft.com/office/drawing/2014/main" id="{00000000-0008-0000-0000-00000807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144050</xdr:colOff>
      <xdr:row>19</xdr:row>
      <xdr:rowOff>24732</xdr:rowOff>
    </xdr:from>
    <xdr:to>
      <xdr:col>18</xdr:col>
      <xdr:colOff>684075</xdr:colOff>
      <xdr:row>34</xdr:row>
      <xdr:rowOff>50219</xdr:rowOff>
    </xdr:to>
    <xdr:graphicFrame macro="">
      <xdr:nvGraphicFramePr>
        <xdr:cNvPr id="67337" name="Chart 3">
          <a:extLst>
            <a:ext uri="{FF2B5EF4-FFF2-40B4-BE49-F238E27FC236}">
              <a16:creationId xmlns:a16="http://schemas.microsoft.com/office/drawing/2014/main" id="{00000000-0008-0000-0000-00000907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42</xdr:row>
      <xdr:rowOff>0</xdr:rowOff>
    </xdr:from>
    <xdr:to>
      <xdr:col>11</xdr:col>
      <xdr:colOff>381000</xdr:colOff>
      <xdr:row>57</xdr:row>
      <xdr:rowOff>28575</xdr:rowOff>
    </xdr:to>
    <xdr:graphicFrame macro="">
      <xdr:nvGraphicFramePr>
        <xdr:cNvPr id="6313006" name="Chart 1">
          <a:extLst>
            <a:ext uri="{FF2B5EF4-FFF2-40B4-BE49-F238E27FC236}">
              <a16:creationId xmlns:a16="http://schemas.microsoft.com/office/drawing/2014/main" id="{00000000-0008-0000-0100-00002E546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zoomScale="120" zoomScaleNormal="120" workbookViewId="0">
      <pane xSplit="1" topLeftCell="M1" activePane="topRight" state="frozen"/>
      <selection pane="topRight" activeCell="W1" sqref="W1:X1"/>
    </sheetView>
  </sheetViews>
  <sheetFormatPr defaultColWidth="8.75" defaultRowHeight="14.25" x14ac:dyDescent="0.2"/>
  <cols>
    <col min="1" max="1" width="35.5" customWidth="1"/>
    <col min="2" max="2" width="12.375" customWidth="1"/>
    <col min="3" max="3" width="13.375" customWidth="1"/>
    <col min="4" max="4" width="14.375" customWidth="1"/>
    <col min="5" max="5" width="12.75" customWidth="1"/>
    <col min="6" max="6" width="12.875" customWidth="1"/>
    <col min="7" max="8" width="11.75" customWidth="1"/>
    <col min="9" max="9" width="13.5" customWidth="1"/>
    <col min="10" max="12" width="11.75" customWidth="1"/>
    <col min="13" max="14" width="11.625" style="16" customWidth="1"/>
    <col min="15" max="15" width="10.125" customWidth="1"/>
    <col min="16" max="16" width="10.5" customWidth="1"/>
    <col min="17" max="17" width="10.625" customWidth="1"/>
    <col min="18" max="19" width="10.75" customWidth="1"/>
    <col min="20" max="20" width="18" customWidth="1"/>
    <col min="21" max="21" width="11.625" customWidth="1"/>
    <col min="23" max="25" width="11.625" customWidth="1"/>
    <col min="26" max="27" width="10.25" customWidth="1"/>
  </cols>
  <sheetData>
    <row r="1" spans="1:29" s="1" customFormat="1" ht="39" customHeight="1" x14ac:dyDescent="0.25">
      <c r="B1" s="9">
        <v>2007</v>
      </c>
      <c r="C1" s="9">
        <v>2008</v>
      </c>
      <c r="D1" s="9">
        <v>2009</v>
      </c>
      <c r="E1" s="9">
        <v>2010</v>
      </c>
      <c r="F1" s="9">
        <v>2011</v>
      </c>
      <c r="G1" s="9">
        <v>2012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19</v>
      </c>
      <c r="P1" s="9">
        <v>2021</v>
      </c>
      <c r="Q1" s="9">
        <v>2022</v>
      </c>
      <c r="R1" s="9">
        <v>2023</v>
      </c>
      <c r="S1" s="15" t="s">
        <v>17</v>
      </c>
      <c r="T1" s="9" t="s">
        <v>18</v>
      </c>
      <c r="U1" s="9" t="s">
        <v>12</v>
      </c>
      <c r="W1" s="31" t="s">
        <v>23</v>
      </c>
      <c r="X1" s="31"/>
    </row>
    <row r="2" spans="1:29" s="2" customFormat="1" ht="15" x14ac:dyDescent="0.25">
      <c r="A2" s="13" t="s">
        <v>10</v>
      </c>
      <c r="B2" s="10">
        <v>1593400</v>
      </c>
      <c r="C2" s="10">
        <v>1650887</v>
      </c>
      <c r="D2" s="10">
        <v>1705075</v>
      </c>
      <c r="E2" s="10">
        <v>1728307</v>
      </c>
      <c r="F2" s="10">
        <v>1783519</v>
      </c>
      <c r="G2" s="10">
        <v>1834303</v>
      </c>
      <c r="H2" s="10">
        <v>1883051</v>
      </c>
      <c r="I2" s="10">
        <v>1943299</v>
      </c>
      <c r="J2" s="12">
        <v>2000860</v>
      </c>
      <c r="K2" s="12">
        <v>2056405</v>
      </c>
      <c r="L2" s="12">
        <v>2115827</v>
      </c>
      <c r="M2" s="12">
        <v>2168316</v>
      </c>
      <c r="N2" s="12">
        <v>2227083</v>
      </c>
      <c r="P2" s="12">
        <v>2352426</v>
      </c>
      <c r="Q2" s="12">
        <v>2421115</v>
      </c>
      <c r="R2" s="12">
        <v>2473275</v>
      </c>
      <c r="S2" s="12">
        <f>R2-N2</f>
        <v>246192</v>
      </c>
      <c r="T2" s="18">
        <f t="shared" ref="T2:T8" si="0">S2/M2</f>
        <v>0.11354064628956297</v>
      </c>
      <c r="U2" s="13"/>
      <c r="W2" s="21">
        <f>(R2-H2)/H2</f>
        <v>0.3134402626376025</v>
      </c>
      <c r="X2" s="22">
        <f>R2-H2</f>
        <v>590224</v>
      </c>
    </row>
    <row r="3" spans="1:29" s="2" customFormat="1" ht="15" x14ac:dyDescent="0.25">
      <c r="A3" s="13" t="s">
        <v>5</v>
      </c>
      <c r="B3" s="10">
        <v>974365</v>
      </c>
      <c r="C3" s="10">
        <v>998543</v>
      </c>
      <c r="D3" s="10">
        <v>1026158</v>
      </c>
      <c r="E3" s="10">
        <v>1030806</v>
      </c>
      <c r="F3" s="10">
        <v>1063130</v>
      </c>
      <c r="G3" s="10">
        <v>1095584</v>
      </c>
      <c r="H3" s="10">
        <v>1120954</v>
      </c>
      <c r="I3" s="10">
        <v>1151145</v>
      </c>
      <c r="J3" s="10">
        <v>1176558</v>
      </c>
      <c r="K3" s="10">
        <v>1199323</v>
      </c>
      <c r="L3" s="10">
        <v>1226698</v>
      </c>
      <c r="M3" s="23">
        <v>1248743</v>
      </c>
      <c r="N3" s="10">
        <v>1273954</v>
      </c>
      <c r="P3" s="10">
        <v>1305154</v>
      </c>
      <c r="Q3" s="10">
        <v>1326436</v>
      </c>
      <c r="R3" s="10">
        <v>1334961</v>
      </c>
      <c r="S3" s="12">
        <f t="shared" ref="S3:S8" si="1">R3-N3</f>
        <v>61007</v>
      </c>
      <c r="T3" s="18">
        <f t="shared" si="0"/>
        <v>4.8854728314793358E-2</v>
      </c>
      <c r="U3" s="10"/>
      <c r="W3" s="21">
        <f t="shared" ref="W3:W8" si="2">(R3-H3)/H3</f>
        <v>0.19091505985080565</v>
      </c>
      <c r="X3" s="22">
        <f t="shared" ref="X3:X8" si="3">R3-H3</f>
        <v>214007</v>
      </c>
    </row>
    <row r="4" spans="1:29" s="2" customFormat="1" ht="15" x14ac:dyDescent="0.25">
      <c r="A4" s="13" t="s">
        <v>4</v>
      </c>
      <c r="B4" s="10">
        <v>749659</v>
      </c>
      <c r="C4" s="10">
        <v>777783</v>
      </c>
      <c r="D4" s="10">
        <v>790593</v>
      </c>
      <c r="E4" s="10">
        <v>795518</v>
      </c>
      <c r="F4" s="10">
        <v>820601</v>
      </c>
      <c r="G4" s="10">
        <v>842595</v>
      </c>
      <c r="H4" s="10">
        <v>885415</v>
      </c>
      <c r="I4" s="10">
        <v>912798</v>
      </c>
      <c r="J4" s="10">
        <v>931840</v>
      </c>
      <c r="K4" s="10">
        <v>947897</v>
      </c>
      <c r="L4" s="10">
        <v>950714</v>
      </c>
      <c r="M4" s="23">
        <v>964243</v>
      </c>
      <c r="N4" s="10">
        <v>979263</v>
      </c>
      <c r="P4" s="10">
        <v>964000</v>
      </c>
      <c r="Q4" s="10">
        <v>975335</v>
      </c>
      <c r="R4" s="10">
        <v>979700</v>
      </c>
      <c r="S4" s="12">
        <f>R4-N4</f>
        <v>437</v>
      </c>
      <c r="T4" s="18">
        <f t="shared" si="0"/>
        <v>4.5320526049968734E-4</v>
      </c>
      <c r="U4" s="11">
        <f>(S2-S4)/S2</f>
        <v>0.99822496263079219</v>
      </c>
      <c r="W4" s="21">
        <f t="shared" si="2"/>
        <v>0.10648678868101399</v>
      </c>
      <c r="X4" s="22">
        <f t="shared" si="3"/>
        <v>94285</v>
      </c>
    </row>
    <row r="5" spans="1:29" s="2" customFormat="1" ht="15" x14ac:dyDescent="0.25">
      <c r="A5" s="13" t="s">
        <v>2</v>
      </c>
      <c r="B5" s="10">
        <v>373363</v>
      </c>
      <c r="C5" s="10">
        <v>394193</v>
      </c>
      <c r="D5" s="10">
        <v>410686</v>
      </c>
      <c r="E5" s="10">
        <v>426645</v>
      </c>
      <c r="F5" s="10">
        <v>442782</v>
      </c>
      <c r="G5" s="10">
        <v>456232</v>
      </c>
      <c r="H5" s="10">
        <v>471014</v>
      </c>
      <c r="I5" s="10">
        <v>489250</v>
      </c>
      <c r="J5" s="10">
        <v>508514</v>
      </c>
      <c r="K5" s="10">
        <v>528718</v>
      </c>
      <c r="L5" s="10">
        <v>547545</v>
      </c>
      <c r="M5" s="23">
        <v>566719</v>
      </c>
      <c r="N5" s="10">
        <v>590551</v>
      </c>
      <c r="P5" s="10">
        <v>643026</v>
      </c>
      <c r="Q5" s="10">
        <v>671418</v>
      </c>
      <c r="R5" s="10">
        <v>697191</v>
      </c>
      <c r="S5" s="12">
        <f t="shared" si="1"/>
        <v>106640</v>
      </c>
      <c r="T5" s="18">
        <f t="shared" si="0"/>
        <v>0.18817085716201504</v>
      </c>
      <c r="U5" s="10"/>
      <c r="V5" s="5"/>
      <c r="W5" s="21">
        <f t="shared" si="2"/>
        <v>0.48019167158513337</v>
      </c>
      <c r="X5" s="22">
        <f t="shared" si="3"/>
        <v>226177</v>
      </c>
      <c r="Z5" s="4"/>
      <c r="AA5" s="4"/>
      <c r="AB5" s="4"/>
      <c r="AC5" s="5"/>
    </row>
    <row r="6" spans="1:29" s="2" customFormat="1" ht="15" x14ac:dyDescent="0.25">
      <c r="A6" s="13" t="s">
        <v>1</v>
      </c>
      <c r="B6" s="10">
        <v>141480</v>
      </c>
      <c r="C6" s="10">
        <v>149476</v>
      </c>
      <c r="D6" s="10">
        <v>155545</v>
      </c>
      <c r="E6" s="10">
        <v>158312</v>
      </c>
      <c r="F6" s="10">
        <v>164050</v>
      </c>
      <c r="G6" s="10">
        <v>168990</v>
      </c>
      <c r="H6" s="10">
        <v>176026</v>
      </c>
      <c r="I6" s="10">
        <v>185025</v>
      </c>
      <c r="J6" s="10">
        <v>194739</v>
      </c>
      <c r="K6" s="10">
        <v>204470</v>
      </c>
      <c r="L6" s="10">
        <v>214485</v>
      </c>
      <c r="M6" s="23">
        <v>222631</v>
      </c>
      <c r="N6" s="10">
        <v>230191</v>
      </c>
      <c r="P6" s="10">
        <v>255397</v>
      </c>
      <c r="Q6" s="10">
        <v>269225</v>
      </c>
      <c r="R6" s="10">
        <v>280486</v>
      </c>
      <c r="S6" s="12">
        <f t="shared" si="1"/>
        <v>50295</v>
      </c>
      <c r="T6" s="18">
        <f t="shared" si="0"/>
        <v>0.22591193499557563</v>
      </c>
      <c r="U6" s="10"/>
      <c r="V6" s="5"/>
      <c r="W6" s="21">
        <f t="shared" si="2"/>
        <v>0.5934350607296649</v>
      </c>
      <c r="X6" s="22">
        <f t="shared" si="3"/>
        <v>104460</v>
      </c>
      <c r="Z6" s="4"/>
      <c r="AA6" s="4"/>
      <c r="AB6" s="4"/>
      <c r="AC6" s="5"/>
    </row>
    <row r="7" spans="1:29" s="2" customFormat="1" ht="15" x14ac:dyDescent="0.25">
      <c r="A7" s="13" t="s">
        <v>0</v>
      </c>
      <c r="B7" s="10">
        <v>67487</v>
      </c>
      <c r="C7" s="10">
        <v>71776</v>
      </c>
      <c r="D7" s="10">
        <v>74876</v>
      </c>
      <c r="E7" s="10">
        <v>74403</v>
      </c>
      <c r="F7" s="10">
        <v>75115</v>
      </c>
      <c r="G7" s="10">
        <v>74763</v>
      </c>
      <c r="H7" s="10">
        <v>75825</v>
      </c>
      <c r="I7" s="10">
        <v>78069</v>
      </c>
      <c r="J7" s="10">
        <v>80527</v>
      </c>
      <c r="K7" s="10">
        <v>82733</v>
      </c>
      <c r="L7" s="10">
        <v>84761</v>
      </c>
      <c r="M7" s="23">
        <v>86976</v>
      </c>
      <c r="N7" s="10">
        <v>88723</v>
      </c>
      <c r="P7" s="10">
        <v>102058</v>
      </c>
      <c r="Q7" s="23">
        <v>106188</v>
      </c>
      <c r="R7" s="10">
        <v>110778</v>
      </c>
      <c r="S7" s="12">
        <f t="shared" si="1"/>
        <v>22055</v>
      </c>
      <c r="T7" s="18">
        <f t="shared" si="0"/>
        <v>0.25357569904341426</v>
      </c>
      <c r="U7" s="10"/>
      <c r="V7" s="5"/>
      <c r="W7" s="21">
        <f t="shared" si="2"/>
        <v>0.46096933728981204</v>
      </c>
      <c r="X7" s="22">
        <f t="shared" si="3"/>
        <v>34953</v>
      </c>
      <c r="Z7" s="4"/>
      <c r="AA7" s="4"/>
      <c r="AB7" s="4"/>
      <c r="AC7" s="5"/>
    </row>
    <row r="8" spans="1:29" s="2" customFormat="1" ht="16.5" x14ac:dyDescent="0.35">
      <c r="A8" s="13" t="s">
        <v>3</v>
      </c>
      <c r="B8" s="28">
        <f t="shared" ref="B8:C8" si="4">B2-(SUM(B3,B5,B6,B7))</f>
        <v>36705</v>
      </c>
      <c r="C8" s="28">
        <f t="shared" si="4"/>
        <v>36899</v>
      </c>
      <c r="D8" s="10">
        <v>36895</v>
      </c>
      <c r="E8" s="10">
        <v>37416</v>
      </c>
      <c r="F8" s="10">
        <v>37795</v>
      </c>
      <c r="G8" s="10">
        <v>38152</v>
      </c>
      <c r="H8" s="10">
        <v>38465</v>
      </c>
      <c r="I8" s="10">
        <v>38870</v>
      </c>
      <c r="J8" s="10">
        <v>39347</v>
      </c>
      <c r="K8" s="28">
        <f t="shared" ref="K8:P8" si="5">K2-(SUM(K3,K5,K6,K7))</f>
        <v>41161</v>
      </c>
      <c r="L8" s="28">
        <f t="shared" si="5"/>
        <v>42338</v>
      </c>
      <c r="M8" s="28">
        <f t="shared" si="5"/>
        <v>43247</v>
      </c>
      <c r="N8" s="28">
        <f t="shared" si="5"/>
        <v>43664</v>
      </c>
      <c r="O8" s="28"/>
      <c r="P8" s="28">
        <f t="shared" si="5"/>
        <v>46791</v>
      </c>
      <c r="Q8" s="28">
        <f>Q2-(SUM(Q3,Q5,Q6,Q7))</f>
        <v>47848</v>
      </c>
      <c r="R8" s="28">
        <f t="shared" ref="R8" si="6">R2-(SUM(R3,R5,R6,R7))</f>
        <v>49859</v>
      </c>
      <c r="S8" s="30">
        <f t="shared" si="1"/>
        <v>6195</v>
      </c>
      <c r="T8" s="29">
        <f t="shared" si="0"/>
        <v>0.1432469304229195</v>
      </c>
      <c r="W8" s="21">
        <f t="shared" si="2"/>
        <v>0.29621734043936043</v>
      </c>
      <c r="X8" s="22">
        <f t="shared" si="3"/>
        <v>11394</v>
      </c>
      <c r="Y8" s="4"/>
      <c r="Z8" s="5"/>
    </row>
    <row r="9" spans="1:29" x14ac:dyDescent="0.2">
      <c r="A9" s="13"/>
      <c r="M9"/>
      <c r="N9"/>
      <c r="O9" s="16"/>
    </row>
    <row r="10" spans="1:29" s="2" customFormat="1" ht="15" x14ac:dyDescent="0.25">
      <c r="A10" s="13" t="s">
        <v>16</v>
      </c>
      <c r="M10" s="17"/>
      <c r="N10" s="17"/>
    </row>
    <row r="11" spans="1:29" s="2" customFormat="1" ht="15" x14ac:dyDescent="0.25">
      <c r="A11" s="13"/>
      <c r="F11" s="5"/>
      <c r="G11" s="4"/>
      <c r="H11" s="5"/>
      <c r="M11" s="17"/>
      <c r="N11" s="17"/>
      <c r="P11" s="4"/>
    </row>
    <row r="12" spans="1:29" s="2" customFormat="1" ht="15" x14ac:dyDescent="0.25">
      <c r="A12" s="13" t="s">
        <v>14</v>
      </c>
      <c r="F12" s="5"/>
      <c r="G12" s="4"/>
      <c r="H12" s="5"/>
      <c r="M12" s="17"/>
      <c r="N12" s="17"/>
    </row>
    <row r="13" spans="1:29" s="2" customFormat="1" ht="15" x14ac:dyDescent="0.25">
      <c r="A13" s="13" t="s">
        <v>8</v>
      </c>
      <c r="F13" s="5"/>
      <c r="G13" s="4"/>
      <c r="H13" s="5"/>
      <c r="M13" s="17"/>
      <c r="N13" s="17"/>
    </row>
    <row r="14" spans="1:29" s="2" customFormat="1" ht="15" x14ac:dyDescent="0.25">
      <c r="A14" s="13" t="s">
        <v>9</v>
      </c>
      <c r="M14" s="17"/>
      <c r="N14" s="12">
        <v>2000860</v>
      </c>
      <c r="O14" s="12">
        <v>2056405</v>
      </c>
      <c r="P14" s="12">
        <v>2115827</v>
      </c>
      <c r="Q14" s="12">
        <v>2168316</v>
      </c>
      <c r="R14" s="12">
        <v>2227083</v>
      </c>
      <c r="S14" s="24">
        <v>2283005.2999999998</v>
      </c>
      <c r="T14" s="12">
        <f>P2</f>
        <v>2352426</v>
      </c>
      <c r="U14" s="24">
        <v>2395876.7000000002</v>
      </c>
    </row>
    <row r="15" spans="1:29" x14ac:dyDescent="0.2">
      <c r="A15" s="13" t="s">
        <v>15</v>
      </c>
      <c r="N15" s="10">
        <v>1176558</v>
      </c>
      <c r="O15" s="10">
        <v>1199323</v>
      </c>
      <c r="P15" s="10">
        <v>1226698</v>
      </c>
      <c r="Q15" s="23">
        <v>1248743</v>
      </c>
      <c r="R15" s="10">
        <v>1273954</v>
      </c>
      <c r="S15" s="26">
        <v>1329263</v>
      </c>
      <c r="T15" s="27">
        <f>P3</f>
        <v>1305154</v>
      </c>
      <c r="U15" s="25">
        <v>1730083</v>
      </c>
    </row>
    <row r="16" spans="1:29" x14ac:dyDescent="0.2">
      <c r="A16" s="13"/>
      <c r="N16" s="10">
        <v>931840</v>
      </c>
      <c r="O16" s="10">
        <v>947897</v>
      </c>
      <c r="P16" s="10">
        <v>950714</v>
      </c>
      <c r="Q16" s="23">
        <v>964243</v>
      </c>
      <c r="R16" s="10">
        <v>979263</v>
      </c>
    </row>
    <row r="17" spans="1:21" x14ac:dyDescent="0.2">
      <c r="A17" s="13" t="s">
        <v>20</v>
      </c>
    </row>
    <row r="18" spans="1:21" x14ac:dyDescent="0.2">
      <c r="A18" s="13"/>
    </row>
    <row r="19" spans="1:21" ht="14.25" customHeight="1" x14ac:dyDescent="0.2">
      <c r="A19" s="14"/>
    </row>
    <row r="20" spans="1:21" ht="14.25" customHeight="1" x14ac:dyDescent="0.2">
      <c r="A20" s="14"/>
      <c r="N20" s="10"/>
      <c r="O20" s="10"/>
      <c r="P20" s="10"/>
      <c r="Q20" s="23"/>
      <c r="R20" s="10"/>
      <c r="S20" s="10"/>
      <c r="T20" s="10"/>
      <c r="U20" s="10"/>
    </row>
    <row r="21" spans="1:21" x14ac:dyDescent="0.2">
      <c r="A21" s="13"/>
      <c r="B21" s="8"/>
    </row>
  </sheetData>
  <mergeCells count="1">
    <mergeCell ref="W1:X1"/>
  </mergeCells>
  <phoneticPr fontId="2" type="noConversion"/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5"/>
  <sheetViews>
    <sheetView topLeftCell="N1" zoomScale="150" zoomScaleNormal="150" workbookViewId="0">
      <selection activeCell="W14" sqref="W14"/>
    </sheetView>
  </sheetViews>
  <sheetFormatPr defaultRowHeight="14.25" x14ac:dyDescent="0.2"/>
  <cols>
    <col min="1" max="1" width="23.25" customWidth="1"/>
    <col min="2" max="2" width="11.375" customWidth="1"/>
    <col min="3" max="3" width="12" customWidth="1"/>
    <col min="4" max="4" width="11.625" customWidth="1"/>
    <col min="5" max="5" width="11.75" customWidth="1"/>
    <col min="6" max="6" width="11.625" customWidth="1"/>
    <col min="7" max="7" width="12" customWidth="1"/>
    <col min="8" max="8" width="11.5" customWidth="1"/>
    <col min="9" max="10" width="11.75" customWidth="1"/>
    <col min="11" max="11" width="11.5" customWidth="1"/>
    <col min="12" max="18" width="11.875" customWidth="1"/>
    <col min="19" max="19" width="12" customWidth="1"/>
    <col min="20" max="20" width="11.875" customWidth="1"/>
    <col min="21" max="21" width="13.25" customWidth="1"/>
  </cols>
  <sheetData>
    <row r="2" spans="1:21" ht="29.25" x14ac:dyDescent="0.25">
      <c r="A2" s="3"/>
      <c r="B2" s="9">
        <v>2005</v>
      </c>
      <c r="C2" s="9">
        <v>2006</v>
      </c>
      <c r="D2" s="9">
        <v>2007</v>
      </c>
      <c r="E2" s="9">
        <v>2008</v>
      </c>
      <c r="F2" s="9">
        <v>2009</v>
      </c>
      <c r="G2" s="9">
        <v>2010</v>
      </c>
      <c r="H2" s="9">
        <v>2011</v>
      </c>
      <c r="I2" s="9">
        <v>2012</v>
      </c>
      <c r="J2" s="9">
        <v>2013</v>
      </c>
      <c r="K2" s="9">
        <v>2014</v>
      </c>
      <c r="L2" s="9">
        <v>2015</v>
      </c>
      <c r="M2" s="9">
        <v>2016</v>
      </c>
      <c r="N2" s="9">
        <v>2017</v>
      </c>
      <c r="O2" s="9">
        <v>2018</v>
      </c>
      <c r="P2" s="9">
        <v>2019</v>
      </c>
      <c r="Q2" s="9">
        <v>2020</v>
      </c>
      <c r="R2" s="9">
        <v>2021</v>
      </c>
      <c r="S2" s="9">
        <v>2022</v>
      </c>
      <c r="T2" s="9">
        <v>2023</v>
      </c>
      <c r="U2" s="20" t="s">
        <v>22</v>
      </c>
    </row>
    <row r="3" spans="1:21" x14ac:dyDescent="0.2">
      <c r="A3" s="13" t="s">
        <v>2</v>
      </c>
      <c r="B3" s="19">
        <v>328421</v>
      </c>
      <c r="C3" s="19">
        <v>353830</v>
      </c>
      <c r="D3" s="19">
        <v>373363</v>
      </c>
      <c r="E3" s="19">
        <v>394193</v>
      </c>
      <c r="F3" s="19">
        <v>410686</v>
      </c>
      <c r="G3" s="19">
        <v>426645</v>
      </c>
      <c r="H3" s="19">
        <v>442782</v>
      </c>
      <c r="I3" s="19">
        <v>456232</v>
      </c>
      <c r="J3" s="19">
        <v>471014</v>
      </c>
      <c r="K3" s="19">
        <v>489250</v>
      </c>
      <c r="L3" s="10">
        <f>Population!J5</f>
        <v>508514</v>
      </c>
      <c r="M3" s="10">
        <f>Population!K5</f>
        <v>528718</v>
      </c>
      <c r="N3" s="10">
        <f>Population!L5</f>
        <v>547545</v>
      </c>
      <c r="O3" s="10">
        <f>Population!M5</f>
        <v>566719</v>
      </c>
      <c r="P3" s="10">
        <f>Population!N5</f>
        <v>590551</v>
      </c>
      <c r="Q3" s="10"/>
      <c r="R3" s="10">
        <f>Population!P5</f>
        <v>643026</v>
      </c>
      <c r="S3" s="10">
        <v>671418</v>
      </c>
      <c r="T3" s="10">
        <v>697191</v>
      </c>
      <c r="U3" s="6">
        <f>(T3-J3)/J3</f>
        <v>0.48019167158513337</v>
      </c>
    </row>
    <row r="4" spans="1:21" x14ac:dyDescent="0.2">
      <c r="A4" s="13" t="s">
        <v>5</v>
      </c>
      <c r="B4" s="19">
        <v>866349</v>
      </c>
      <c r="C4" s="19">
        <v>921006</v>
      </c>
      <c r="D4" s="19">
        <v>974365</v>
      </c>
      <c r="E4" s="19">
        <v>998543</v>
      </c>
      <c r="F4" s="19">
        <v>1026158</v>
      </c>
      <c r="G4" s="19">
        <v>1030806</v>
      </c>
      <c r="H4" s="19">
        <v>1063130</v>
      </c>
      <c r="I4" s="19">
        <v>1095584</v>
      </c>
      <c r="J4" s="19">
        <v>1120954</v>
      </c>
      <c r="K4" s="19">
        <v>1151145</v>
      </c>
      <c r="L4" s="10">
        <f>Population!J3</f>
        <v>1176558</v>
      </c>
      <c r="M4" s="10">
        <f>Population!K3</f>
        <v>1199323</v>
      </c>
      <c r="N4" s="10">
        <f>Population!L3</f>
        <v>1226698</v>
      </c>
      <c r="O4" s="10">
        <f>Population!M3</f>
        <v>1248743</v>
      </c>
      <c r="P4" s="10">
        <f>Population!N3</f>
        <v>1273954</v>
      </c>
      <c r="Q4" s="10"/>
      <c r="R4" s="10">
        <f>Population!P3</f>
        <v>1305154</v>
      </c>
      <c r="S4">
        <v>1326436</v>
      </c>
      <c r="T4" s="10">
        <v>1334961</v>
      </c>
      <c r="U4" s="6">
        <f t="shared" ref="U4:U11" si="0">(T4-J4)/J4</f>
        <v>0.19091505985080565</v>
      </c>
    </row>
    <row r="5" spans="1:21" x14ac:dyDescent="0.2">
      <c r="A5" s="13" t="s">
        <v>1</v>
      </c>
      <c r="B5" s="19">
        <v>115030</v>
      </c>
      <c r="C5" s="19">
        <v>130325</v>
      </c>
      <c r="D5" s="19">
        <v>141480</v>
      </c>
      <c r="E5" s="19">
        <v>149476</v>
      </c>
      <c r="F5" s="19">
        <v>155545</v>
      </c>
      <c r="G5" s="19">
        <v>158312</v>
      </c>
      <c r="H5" s="19">
        <v>164050</v>
      </c>
      <c r="I5" s="19">
        <v>168990</v>
      </c>
      <c r="J5" s="19">
        <v>176026</v>
      </c>
      <c r="K5" s="19">
        <v>185025</v>
      </c>
      <c r="L5" s="10">
        <f>Population!J6</f>
        <v>194739</v>
      </c>
      <c r="M5" s="10">
        <f>Population!K6</f>
        <v>204470</v>
      </c>
      <c r="N5" s="10">
        <f>Population!L6</f>
        <v>214485</v>
      </c>
      <c r="O5" s="10">
        <f>Population!M6</f>
        <v>222631</v>
      </c>
      <c r="P5" s="10">
        <f>Population!N6</f>
        <v>230191</v>
      </c>
      <c r="Q5" s="10"/>
      <c r="R5" s="10">
        <f>Population!P6</f>
        <v>255397</v>
      </c>
      <c r="S5">
        <v>269225</v>
      </c>
      <c r="T5" s="10">
        <v>280486</v>
      </c>
      <c r="U5" s="6">
        <f t="shared" si="0"/>
        <v>0.5934350607296649</v>
      </c>
    </row>
    <row r="6" spans="1:21" x14ac:dyDescent="0.2">
      <c r="A6" s="13" t="s">
        <v>0</v>
      </c>
      <c r="B6" s="19">
        <v>61724</v>
      </c>
      <c r="C6" s="19">
        <v>64544</v>
      </c>
      <c r="D6" s="19">
        <v>67487</v>
      </c>
      <c r="E6" s="19">
        <v>71776</v>
      </c>
      <c r="F6" s="19">
        <v>74876</v>
      </c>
      <c r="G6" s="19">
        <v>74403</v>
      </c>
      <c r="H6" s="19">
        <v>75115</v>
      </c>
      <c r="I6" s="19">
        <v>74763</v>
      </c>
      <c r="J6" s="19">
        <v>75825</v>
      </c>
      <c r="K6" s="19">
        <v>78069</v>
      </c>
      <c r="L6" s="10">
        <f>Population!J7</f>
        <v>80527</v>
      </c>
      <c r="M6" s="10">
        <f>Population!K7</f>
        <v>82733</v>
      </c>
      <c r="N6" s="10">
        <f>Population!L7</f>
        <v>84761</v>
      </c>
      <c r="O6" s="10">
        <f>Population!M7</f>
        <v>86976</v>
      </c>
      <c r="P6" s="10">
        <f>Population!N7</f>
        <v>88723</v>
      </c>
      <c r="Q6" s="10"/>
      <c r="R6" s="10">
        <f>Population!P7</f>
        <v>102058</v>
      </c>
      <c r="S6">
        <v>106188</v>
      </c>
      <c r="T6" s="10">
        <v>110778</v>
      </c>
      <c r="U6" s="6">
        <f t="shared" si="0"/>
        <v>0.46096933728981204</v>
      </c>
    </row>
    <row r="7" spans="1:21" x14ac:dyDescent="0.2">
      <c r="A7" s="13" t="s">
        <v>3</v>
      </c>
      <c r="B7" s="19"/>
      <c r="C7" s="19"/>
      <c r="D7" s="19"/>
      <c r="E7" s="19"/>
      <c r="F7" s="10">
        <v>36895</v>
      </c>
      <c r="G7" s="10">
        <v>37416</v>
      </c>
      <c r="H7" s="10">
        <v>37795</v>
      </c>
      <c r="I7" s="10">
        <v>38152</v>
      </c>
      <c r="J7" s="10">
        <v>38465</v>
      </c>
      <c r="K7" s="10">
        <v>38870</v>
      </c>
      <c r="L7" s="10">
        <f>Population!J8</f>
        <v>39347</v>
      </c>
      <c r="M7" s="10">
        <f>Population!K8</f>
        <v>41161</v>
      </c>
      <c r="N7" s="10">
        <f>Population!L8</f>
        <v>42338</v>
      </c>
      <c r="O7" s="10">
        <f>Population!M8</f>
        <v>43247</v>
      </c>
      <c r="P7" s="10">
        <f>Population!N8</f>
        <v>43664</v>
      </c>
      <c r="Q7" s="10"/>
      <c r="R7" s="10">
        <v>46791</v>
      </c>
      <c r="S7" s="10">
        <v>47848</v>
      </c>
      <c r="T7" s="10">
        <v>49859</v>
      </c>
      <c r="U7" s="6">
        <f t="shared" si="0"/>
        <v>0.29621734043936043</v>
      </c>
    </row>
    <row r="8" spans="1:21" x14ac:dyDescent="0.2">
      <c r="A8" s="13" t="s">
        <v>4</v>
      </c>
      <c r="B8" s="19">
        <v>678457</v>
      </c>
      <c r="C8" s="19">
        <v>717100</v>
      </c>
      <c r="D8" s="19">
        <v>749659</v>
      </c>
      <c r="E8" s="19">
        <v>777783</v>
      </c>
      <c r="F8" s="19">
        <v>790593</v>
      </c>
      <c r="G8" s="19">
        <v>795518</v>
      </c>
      <c r="H8" s="19">
        <v>820601</v>
      </c>
      <c r="I8" s="19">
        <v>842595</v>
      </c>
      <c r="J8" s="19">
        <v>885415</v>
      </c>
      <c r="K8" s="19">
        <v>912798</v>
      </c>
      <c r="L8" s="10">
        <f>Population!J4</f>
        <v>931840</v>
      </c>
      <c r="M8" s="10">
        <f>Population!K4</f>
        <v>947897</v>
      </c>
      <c r="N8" s="10">
        <f>Population!L4</f>
        <v>950714</v>
      </c>
      <c r="O8" s="10">
        <f>Population!M4</f>
        <v>964243</v>
      </c>
      <c r="P8" s="10">
        <f>Population!N4</f>
        <v>979263</v>
      </c>
      <c r="Q8" s="10"/>
      <c r="R8" s="10">
        <f>Population!P4</f>
        <v>964000</v>
      </c>
      <c r="S8" s="10">
        <v>975335</v>
      </c>
      <c r="T8" s="10">
        <v>979700</v>
      </c>
      <c r="U8" s="6">
        <f t="shared" si="0"/>
        <v>0.10648678868101399</v>
      </c>
    </row>
    <row r="9" spans="1:21" x14ac:dyDescent="0.2">
      <c r="A9" s="13" t="s">
        <v>10</v>
      </c>
      <c r="B9" s="19">
        <v>1406364</v>
      </c>
      <c r="C9" s="19">
        <v>1506425</v>
      </c>
      <c r="D9" s="19">
        <v>1593400</v>
      </c>
      <c r="E9" s="19">
        <v>1650887</v>
      </c>
      <c r="F9" s="19">
        <v>1705075</v>
      </c>
      <c r="G9" s="19">
        <v>1728307</v>
      </c>
      <c r="H9" s="19">
        <v>1783519</v>
      </c>
      <c r="I9" s="19">
        <v>1834303</v>
      </c>
      <c r="J9" s="19">
        <v>1883051</v>
      </c>
      <c r="K9" s="19">
        <v>1943299</v>
      </c>
      <c r="L9" s="12">
        <f>Population!J2</f>
        <v>2000860</v>
      </c>
      <c r="M9" s="12">
        <f>Population!K2</f>
        <v>2056405</v>
      </c>
      <c r="N9" s="12">
        <f>Population!L2</f>
        <v>2115827</v>
      </c>
      <c r="O9" s="12">
        <f>Population!M2</f>
        <v>2168316</v>
      </c>
      <c r="P9" s="12">
        <f>Population!N2</f>
        <v>2227083</v>
      </c>
      <c r="Q9" s="12"/>
      <c r="R9" s="12">
        <f>Population!P2</f>
        <v>2352426</v>
      </c>
      <c r="S9" s="12">
        <v>2421115</v>
      </c>
      <c r="T9" s="12">
        <v>2473275</v>
      </c>
      <c r="U9" s="6">
        <f t="shared" si="0"/>
        <v>0.3134402626376025</v>
      </c>
    </row>
    <row r="10" spans="1:21" x14ac:dyDescent="0.2">
      <c r="A10" s="13" t="s">
        <v>6</v>
      </c>
      <c r="B10" s="19">
        <v>22270165</v>
      </c>
      <c r="C10" s="19">
        <v>23507783</v>
      </c>
      <c r="D10" s="19">
        <v>23904380</v>
      </c>
      <c r="E10" s="19">
        <v>24326974</v>
      </c>
      <c r="F10" s="19">
        <v>24782302</v>
      </c>
      <c r="G10" s="19">
        <v>25257114</v>
      </c>
      <c r="H10" s="19">
        <v>25674681</v>
      </c>
      <c r="I10" s="19">
        <v>26059203</v>
      </c>
      <c r="J10" s="19">
        <v>26448193</v>
      </c>
      <c r="K10" s="19">
        <v>26956958</v>
      </c>
      <c r="L10" s="10">
        <v>27469114</v>
      </c>
      <c r="M10" s="10">
        <v>27862596</v>
      </c>
      <c r="N10" s="10">
        <v>28304596</v>
      </c>
      <c r="O10" s="10">
        <v>28701845</v>
      </c>
      <c r="P10" s="10">
        <v>28995881</v>
      </c>
      <c r="Q10" s="10"/>
      <c r="R10" s="10">
        <v>29527941</v>
      </c>
      <c r="S10" s="10">
        <v>30029572</v>
      </c>
      <c r="T10" s="10">
        <v>30503301</v>
      </c>
      <c r="U10" s="6">
        <f t="shared" si="0"/>
        <v>0.15332268635516991</v>
      </c>
    </row>
    <row r="11" spans="1:21" x14ac:dyDescent="0.2">
      <c r="A11" s="13" t="s">
        <v>11</v>
      </c>
      <c r="B11" s="19">
        <v>288378137</v>
      </c>
      <c r="C11" s="19">
        <v>299398485</v>
      </c>
      <c r="D11" s="19">
        <v>301621159</v>
      </c>
      <c r="E11" s="19">
        <v>304059728</v>
      </c>
      <c r="F11" s="19">
        <v>307006556</v>
      </c>
      <c r="G11" s="19">
        <v>309349689</v>
      </c>
      <c r="H11" s="19">
        <v>311591919</v>
      </c>
      <c r="I11" s="19">
        <v>313914040</v>
      </c>
      <c r="J11" s="19">
        <v>316128839</v>
      </c>
      <c r="K11" s="19">
        <v>318857056</v>
      </c>
      <c r="L11" s="10">
        <v>321418821</v>
      </c>
      <c r="M11" s="10">
        <v>323127515</v>
      </c>
      <c r="N11" s="10">
        <v>325719178</v>
      </c>
      <c r="O11" s="10">
        <v>327167439</v>
      </c>
      <c r="P11" s="10">
        <v>328239523</v>
      </c>
      <c r="Q11" s="10"/>
      <c r="R11" s="10">
        <v>331893745</v>
      </c>
      <c r="S11" s="10">
        <v>333287562</v>
      </c>
      <c r="T11" s="10">
        <v>334914896</v>
      </c>
      <c r="U11" s="6">
        <f t="shared" si="0"/>
        <v>5.9425318675212668E-2</v>
      </c>
    </row>
    <row r="14" spans="1:21" x14ac:dyDescent="0.2">
      <c r="A14" t="s">
        <v>13</v>
      </c>
    </row>
    <row r="15" spans="1:21" x14ac:dyDescent="0.2">
      <c r="B15" s="9">
        <v>2005</v>
      </c>
      <c r="C15" s="9">
        <v>2006</v>
      </c>
      <c r="D15" s="9">
        <v>2007</v>
      </c>
      <c r="E15" s="9">
        <v>2008</v>
      </c>
      <c r="F15" s="9">
        <v>2009</v>
      </c>
      <c r="G15" s="9">
        <v>2010</v>
      </c>
      <c r="H15" s="9">
        <v>2011</v>
      </c>
      <c r="I15" s="9">
        <v>2012</v>
      </c>
      <c r="J15" s="9">
        <v>2013</v>
      </c>
      <c r="K15" s="9">
        <v>2014</v>
      </c>
      <c r="L15" s="9">
        <v>2015</v>
      </c>
      <c r="M15" s="9">
        <v>2016</v>
      </c>
      <c r="N15" s="9">
        <v>2017</v>
      </c>
      <c r="O15" s="9">
        <v>2018</v>
      </c>
      <c r="P15" s="9">
        <v>2019</v>
      </c>
      <c r="Q15" s="9">
        <v>2020</v>
      </c>
      <c r="R15" s="9">
        <v>2021</v>
      </c>
      <c r="S15" s="9">
        <v>2022</v>
      </c>
      <c r="T15" s="9">
        <v>2023</v>
      </c>
    </row>
    <row r="16" spans="1:21" x14ac:dyDescent="0.2">
      <c r="A16" s="13" t="s">
        <v>2</v>
      </c>
      <c r="C16" s="6">
        <f>(C3-B3)/B3</f>
        <v>7.7367159834480739E-2</v>
      </c>
      <c r="D16" s="6">
        <f t="shared" ref="D16:K16" si="1">(D3-C3)/C3</f>
        <v>5.5204476726111409E-2</v>
      </c>
      <c r="E16" s="6">
        <f>(E3-D3)/D3</f>
        <v>5.5790209527992865E-2</v>
      </c>
      <c r="F16" s="6">
        <f t="shared" si="1"/>
        <v>4.1839910906586369E-2</v>
      </c>
      <c r="G16" s="6">
        <f t="shared" si="1"/>
        <v>3.8859371880219921E-2</v>
      </c>
      <c r="H16" s="6">
        <f t="shared" si="1"/>
        <v>3.7823014449952536E-2</v>
      </c>
      <c r="I16" s="6">
        <f t="shared" si="1"/>
        <v>3.0376121883906752E-2</v>
      </c>
      <c r="J16" s="6">
        <f t="shared" si="1"/>
        <v>3.2400182363358995E-2</v>
      </c>
      <c r="K16" s="6">
        <f t="shared" si="1"/>
        <v>3.8716471272616099E-2</v>
      </c>
      <c r="L16" s="6">
        <f>(L3-K3)/K3</f>
        <v>3.9374552887072048E-2</v>
      </c>
      <c r="M16" s="6">
        <f t="shared" ref="M16:P24" si="2">(M3-L3)/L3</f>
        <v>3.973145282135792E-2</v>
      </c>
      <c r="N16" s="6">
        <f t="shared" si="2"/>
        <v>3.5608774431738661E-2</v>
      </c>
      <c r="O16" s="6">
        <f t="shared" si="2"/>
        <v>3.5018126364043139E-2</v>
      </c>
      <c r="P16" s="6">
        <f t="shared" si="2"/>
        <v>4.2052586908150245E-2</v>
      </c>
      <c r="Q16" s="6"/>
      <c r="R16" s="6">
        <f>(R3-P3)/P3</f>
        <v>8.8857693916359462E-2</v>
      </c>
      <c r="S16" s="6">
        <f t="shared" ref="S16:T16" si="3">(S3-R3)/R3</f>
        <v>4.4153735618777466E-2</v>
      </c>
      <c r="T16" s="6">
        <f t="shared" si="3"/>
        <v>3.8385923523051216E-2</v>
      </c>
    </row>
    <row r="17" spans="1:20" x14ac:dyDescent="0.2">
      <c r="A17" s="13" t="s">
        <v>5</v>
      </c>
      <c r="C17" s="6">
        <f t="shared" ref="C17:L17" si="4">(C4-B4)/B4</f>
        <v>6.3088893736819682E-2</v>
      </c>
      <c r="D17" s="6">
        <f t="shared" si="4"/>
        <v>5.7935561766155705E-2</v>
      </c>
      <c r="E17" s="6">
        <f>(E4-D4)/D4</f>
        <v>2.4814109702216314E-2</v>
      </c>
      <c r="F17" s="6">
        <f t="shared" si="4"/>
        <v>2.765529376301271E-2</v>
      </c>
      <c r="G17" s="6">
        <f t="shared" si="4"/>
        <v>4.5295168970080632E-3</v>
      </c>
      <c r="H17" s="6">
        <f t="shared" si="4"/>
        <v>3.1357985886772098E-2</v>
      </c>
      <c r="I17" s="6">
        <f t="shared" si="4"/>
        <v>3.0526840555717551E-2</v>
      </c>
      <c r="J17" s="6">
        <f t="shared" si="4"/>
        <v>2.3156599585244034E-2</v>
      </c>
      <c r="K17" s="6">
        <f t="shared" si="4"/>
        <v>2.6933308592502456E-2</v>
      </c>
      <c r="L17" s="6">
        <f t="shared" si="4"/>
        <v>2.2076280572820975E-2</v>
      </c>
      <c r="M17" s="6">
        <f t="shared" si="2"/>
        <v>1.9348812383239926E-2</v>
      </c>
      <c r="N17" s="6">
        <f t="shared" si="2"/>
        <v>2.282537731703636E-2</v>
      </c>
      <c r="O17" s="6">
        <f t="shared" si="2"/>
        <v>1.7971008349243252E-2</v>
      </c>
      <c r="P17" s="6">
        <f t="shared" si="2"/>
        <v>2.0189102161133236E-2</v>
      </c>
      <c r="Q17" s="6"/>
      <c r="R17" s="6">
        <f t="shared" ref="R17:R24" si="5">(R4-P4)/P4</f>
        <v>2.449068019724417E-2</v>
      </c>
      <c r="S17" s="6">
        <f t="shared" ref="S17:T24" si="6">(S4-R4)/R4</f>
        <v>1.6306121729696265E-2</v>
      </c>
      <c r="T17" s="6">
        <f t="shared" si="6"/>
        <v>6.4269968547295154E-3</v>
      </c>
    </row>
    <row r="18" spans="1:20" x14ac:dyDescent="0.2">
      <c r="A18" s="13" t="s">
        <v>1</v>
      </c>
      <c r="C18" s="6">
        <f t="shared" ref="C18:L18" si="7">(C5-B5)/B5</f>
        <v>0.13296531339650525</v>
      </c>
      <c r="D18" s="6">
        <f t="shared" si="7"/>
        <v>8.5593708037598318E-2</v>
      </c>
      <c r="E18" s="6">
        <f>(E5-D5)/D5</f>
        <v>5.6516822165677126E-2</v>
      </c>
      <c r="F18" s="6">
        <f t="shared" si="7"/>
        <v>4.0601835746206752E-2</v>
      </c>
      <c r="G18" s="6">
        <f t="shared" si="7"/>
        <v>1.7789064257931787E-2</v>
      </c>
      <c r="H18" s="6">
        <f t="shared" si="7"/>
        <v>3.6244883521148109E-2</v>
      </c>
      <c r="I18" s="6">
        <f t="shared" si="7"/>
        <v>3.0112770496799755E-2</v>
      </c>
      <c r="J18" s="6">
        <f t="shared" si="7"/>
        <v>4.1635599739629561E-2</v>
      </c>
      <c r="K18" s="6">
        <f t="shared" si="7"/>
        <v>5.112312953768193E-2</v>
      </c>
      <c r="L18" s="6">
        <f t="shared" si="7"/>
        <v>5.2501013376570732E-2</v>
      </c>
      <c r="M18" s="6">
        <f t="shared" si="2"/>
        <v>4.9969446284514142E-2</v>
      </c>
      <c r="N18" s="6">
        <f t="shared" si="2"/>
        <v>4.8980290507164868E-2</v>
      </c>
      <c r="O18" s="6">
        <f t="shared" si="2"/>
        <v>3.7979345875002915E-2</v>
      </c>
      <c r="P18" s="6">
        <f t="shared" si="2"/>
        <v>3.3957535114157507E-2</v>
      </c>
      <c r="Q18" s="6"/>
      <c r="R18" s="6">
        <f t="shared" si="5"/>
        <v>0.10950037143068148</v>
      </c>
      <c r="S18" s="6">
        <f t="shared" si="6"/>
        <v>5.4143157515554215E-2</v>
      </c>
      <c r="T18" s="6">
        <f t="shared" si="6"/>
        <v>4.1827467731451386E-2</v>
      </c>
    </row>
    <row r="19" spans="1:20" x14ac:dyDescent="0.2">
      <c r="A19" s="13" t="s">
        <v>0</v>
      </c>
      <c r="C19" s="6">
        <f t="shared" ref="C19:L20" si="8">(C6-B6)/B6</f>
        <v>4.5687252932408787E-2</v>
      </c>
      <c r="D19" s="6">
        <f t="shared" si="8"/>
        <v>4.5596802181457612E-2</v>
      </c>
      <c r="E19" s="6">
        <f>(E6-D6)/D6</f>
        <v>6.355298057403648E-2</v>
      </c>
      <c r="F19" s="6">
        <f t="shared" si="8"/>
        <v>4.318992420864913E-2</v>
      </c>
      <c r="G19" s="6">
        <f t="shared" si="8"/>
        <v>-6.3171109567818793E-3</v>
      </c>
      <c r="H19" s="6">
        <f t="shared" si="8"/>
        <v>9.5695066059164283E-3</v>
      </c>
      <c r="I19" s="6">
        <f t="shared" si="8"/>
        <v>-4.6861479065433004E-3</v>
      </c>
      <c r="J19" s="6">
        <f t="shared" si="8"/>
        <v>1.4204887444324065E-2</v>
      </c>
      <c r="K19" s="6">
        <f t="shared" si="8"/>
        <v>2.9594460929772502E-2</v>
      </c>
      <c r="L19" s="6">
        <f t="shared" si="8"/>
        <v>3.1484968425367306E-2</v>
      </c>
      <c r="M19" s="6">
        <f t="shared" si="2"/>
        <v>2.739453847777764E-2</v>
      </c>
      <c r="N19" s="6">
        <f t="shared" si="2"/>
        <v>2.4512588688914944E-2</v>
      </c>
      <c r="O19" s="6">
        <f t="shared" si="2"/>
        <v>2.6132301412206085E-2</v>
      </c>
      <c r="P19" s="6">
        <f t="shared" si="2"/>
        <v>2.0086000735835174E-2</v>
      </c>
      <c r="Q19" s="6"/>
      <c r="R19" s="6">
        <f t="shared" si="5"/>
        <v>0.15029924596778738</v>
      </c>
      <c r="S19" s="6">
        <f t="shared" si="6"/>
        <v>4.0467185325991105E-2</v>
      </c>
      <c r="T19" s="6">
        <f t="shared" si="6"/>
        <v>4.3225223189060913E-2</v>
      </c>
    </row>
    <row r="20" spans="1:20" x14ac:dyDescent="0.2">
      <c r="A20" s="13" t="s">
        <v>3</v>
      </c>
      <c r="C20" s="6"/>
      <c r="D20" s="6"/>
      <c r="E20" s="6"/>
      <c r="F20" s="6"/>
      <c r="G20" s="6">
        <f t="shared" si="8"/>
        <v>1.4121154627998374E-2</v>
      </c>
      <c r="H20" s="6">
        <f t="shared" ref="H20" si="9">(H7-G7)/G7</f>
        <v>1.0129356425058798E-2</v>
      </c>
      <c r="I20" s="6">
        <f t="shared" ref="I20" si="10">(I7-H7)/H7</f>
        <v>9.4456938748511705E-3</v>
      </c>
      <c r="J20" s="6">
        <f t="shared" ref="J20" si="11">(J7-I7)/I7</f>
        <v>8.2040260012581252E-3</v>
      </c>
      <c r="K20" s="6">
        <f t="shared" ref="K20" si="12">(K7-J7)/J7</f>
        <v>1.0529052385285325E-2</v>
      </c>
      <c r="L20" s="6">
        <f t="shared" ref="L20" si="13">(L7-K7)/K7</f>
        <v>1.2271674813480833E-2</v>
      </c>
      <c r="M20" s="6">
        <f t="shared" si="2"/>
        <v>4.610262535898544E-2</v>
      </c>
      <c r="N20" s="6">
        <f t="shared" si="2"/>
        <v>2.8595029275284858E-2</v>
      </c>
      <c r="O20" s="6">
        <f t="shared" si="2"/>
        <v>2.1470074165052672E-2</v>
      </c>
      <c r="P20" s="6">
        <f t="shared" si="2"/>
        <v>9.6422873262885286E-3</v>
      </c>
      <c r="Q20" s="6"/>
      <c r="R20" s="6">
        <f t="shared" si="5"/>
        <v>7.1615060461707583E-2</v>
      </c>
      <c r="S20" s="6">
        <f t="shared" si="6"/>
        <v>2.2589814280524031E-2</v>
      </c>
      <c r="T20" s="6">
        <f t="shared" si="6"/>
        <v>4.2028924928941648E-2</v>
      </c>
    </row>
    <row r="21" spans="1:20" x14ac:dyDescent="0.2">
      <c r="A21" s="13" t="s">
        <v>4</v>
      </c>
      <c r="C21" s="6">
        <f t="shared" ref="C21:L21" si="14">(C8-B8)/B8</f>
        <v>5.6957183727192731E-2</v>
      </c>
      <c r="D21" s="6">
        <f t="shared" si="14"/>
        <v>4.5403709385023007E-2</v>
      </c>
      <c r="E21" s="6">
        <f>(E8-D8)/D8</f>
        <v>3.7515723815761563E-2</v>
      </c>
      <c r="F21" s="6">
        <f t="shared" si="14"/>
        <v>1.6469889416456777E-2</v>
      </c>
      <c r="G21" s="6">
        <f t="shared" si="14"/>
        <v>6.2295011466076732E-3</v>
      </c>
      <c r="H21" s="6">
        <f t="shared" si="14"/>
        <v>3.1530399060737783E-2</v>
      </c>
      <c r="I21" s="6">
        <f t="shared" si="14"/>
        <v>2.6802307089559968E-2</v>
      </c>
      <c r="J21" s="6">
        <f t="shared" si="14"/>
        <v>5.0819195461639342E-2</v>
      </c>
      <c r="K21" s="6">
        <f t="shared" si="14"/>
        <v>3.0926740567982246E-2</v>
      </c>
      <c r="L21" s="6">
        <f t="shared" si="14"/>
        <v>2.0861132473997533E-2</v>
      </c>
      <c r="M21" s="6">
        <f t="shared" si="2"/>
        <v>1.7231498969780219E-2</v>
      </c>
      <c r="N21" s="6">
        <f t="shared" si="2"/>
        <v>2.9718418773347736E-3</v>
      </c>
      <c r="O21" s="6">
        <f t="shared" si="2"/>
        <v>1.4230357394547677E-2</v>
      </c>
      <c r="P21" s="6">
        <f t="shared" si="2"/>
        <v>1.5576986299096804E-2</v>
      </c>
      <c r="Q21" s="6"/>
      <c r="R21" s="6">
        <f t="shared" si="5"/>
        <v>-1.5586211262960002E-2</v>
      </c>
      <c r="S21" s="6">
        <f t="shared" si="6"/>
        <v>1.1758298755186723E-2</v>
      </c>
      <c r="T21" s="6">
        <f t="shared" si="6"/>
        <v>4.4753853804077575E-3</v>
      </c>
    </row>
    <row r="22" spans="1:20" x14ac:dyDescent="0.2">
      <c r="A22" s="13" t="s">
        <v>10</v>
      </c>
      <c r="C22" s="6">
        <f t="shared" ref="C22:L22" si="15">(C9-B9)/B9</f>
        <v>7.1148721099231774E-2</v>
      </c>
      <c r="D22" s="6">
        <f t="shared" si="15"/>
        <v>5.7736030668636008E-2</v>
      </c>
      <c r="E22" s="6">
        <f>(E9-D9)/D9</f>
        <v>3.6078197564955443E-2</v>
      </c>
      <c r="F22" s="6">
        <f t="shared" si="15"/>
        <v>3.2823566967333316E-2</v>
      </c>
      <c r="G22" s="6">
        <f t="shared" si="15"/>
        <v>1.3625207102326876E-2</v>
      </c>
      <c r="H22" s="6">
        <f t="shared" si="15"/>
        <v>3.1945713348380811E-2</v>
      </c>
      <c r="I22" s="6">
        <f t="shared" si="15"/>
        <v>2.8474044851778985E-2</v>
      </c>
      <c r="J22" s="6">
        <f t="shared" si="15"/>
        <v>2.6575762019688132E-2</v>
      </c>
      <c r="K22" s="6">
        <f t="shared" si="15"/>
        <v>3.1994884896904011E-2</v>
      </c>
      <c r="L22" s="6">
        <f t="shared" si="15"/>
        <v>2.962024886546023E-2</v>
      </c>
      <c r="M22" s="6">
        <f t="shared" si="2"/>
        <v>2.776056295792809E-2</v>
      </c>
      <c r="N22" s="6">
        <f t="shared" si="2"/>
        <v>2.8896058898903669E-2</v>
      </c>
      <c r="O22" s="6">
        <f t="shared" si="2"/>
        <v>2.4807793831915368E-2</v>
      </c>
      <c r="P22" s="6">
        <f t="shared" si="2"/>
        <v>2.7102599436613483E-2</v>
      </c>
      <c r="Q22" s="6"/>
      <c r="R22" s="6">
        <f t="shared" si="5"/>
        <v>5.6281243222636966E-2</v>
      </c>
      <c r="S22" s="6">
        <f t="shared" si="6"/>
        <v>2.9199218168818063E-2</v>
      </c>
      <c r="T22" s="6">
        <f t="shared" si="6"/>
        <v>2.1543792839249686E-2</v>
      </c>
    </row>
    <row r="23" spans="1:20" x14ac:dyDescent="0.2">
      <c r="A23" s="13" t="s">
        <v>6</v>
      </c>
      <c r="C23" s="6">
        <f t="shared" ref="C23:L23" si="16">(C10-B10)/B10</f>
        <v>5.5572915602556158E-2</v>
      </c>
      <c r="D23" s="6">
        <f t="shared" si="16"/>
        <v>1.6870880593035931E-2</v>
      </c>
      <c r="E23" s="6">
        <f>(E10-D10)/D10</f>
        <v>1.7678517493446809E-2</v>
      </c>
      <c r="F23" s="6">
        <f t="shared" si="16"/>
        <v>1.8717001136269559E-2</v>
      </c>
      <c r="G23" s="6">
        <f t="shared" si="16"/>
        <v>1.9159317806715453E-2</v>
      </c>
      <c r="H23" s="6">
        <f t="shared" si="16"/>
        <v>1.6532648979610258E-2</v>
      </c>
      <c r="I23" s="6">
        <f t="shared" si="16"/>
        <v>1.4976700197365645E-2</v>
      </c>
      <c r="J23" s="6">
        <f t="shared" si="16"/>
        <v>1.4927164119332429E-2</v>
      </c>
      <c r="K23" s="6">
        <f t="shared" si="16"/>
        <v>1.9236285821114509E-2</v>
      </c>
      <c r="L23" s="6">
        <f t="shared" si="16"/>
        <v>1.8999028006053204E-2</v>
      </c>
      <c r="M23" s="6">
        <f t="shared" si="2"/>
        <v>1.4324524627914828E-2</v>
      </c>
      <c r="N23" s="6">
        <f t="shared" si="2"/>
        <v>1.5863561313525846E-2</v>
      </c>
      <c r="O23" s="6">
        <f t="shared" si="2"/>
        <v>1.4034787848588264E-2</v>
      </c>
      <c r="P23" s="6">
        <f t="shared" si="2"/>
        <v>1.0244498219539546E-2</v>
      </c>
      <c r="Q23" s="6"/>
      <c r="R23" s="6">
        <f t="shared" si="5"/>
        <v>1.8349502813865184E-2</v>
      </c>
      <c r="S23" s="6">
        <f t="shared" si="6"/>
        <v>1.6988350118960209E-2</v>
      </c>
      <c r="T23" s="6">
        <f t="shared" si="6"/>
        <v>1.5775416312959773E-2</v>
      </c>
    </row>
    <row r="24" spans="1:20" x14ac:dyDescent="0.2">
      <c r="A24" s="13" t="s">
        <v>7</v>
      </c>
      <c r="C24" s="6">
        <f t="shared" ref="C24:L24" si="17">(C11-B11)/B11</f>
        <v>3.8214921958525584E-2</v>
      </c>
      <c r="D24" s="6">
        <f t="shared" si="17"/>
        <v>7.4237984203560682E-3</v>
      </c>
      <c r="E24" s="6">
        <f>(E11-D11)/D11</f>
        <v>8.0848737803570336E-3</v>
      </c>
      <c r="F24" s="6">
        <f t="shared" si="17"/>
        <v>9.6916090117662671E-3</v>
      </c>
      <c r="G24" s="6">
        <f t="shared" si="17"/>
        <v>7.6321920630255209E-3</v>
      </c>
      <c r="H24" s="6">
        <f t="shared" si="17"/>
        <v>7.2482051210337566E-3</v>
      </c>
      <c r="I24" s="6">
        <f t="shared" si="17"/>
        <v>7.4524429499084671E-3</v>
      </c>
      <c r="J24" s="6">
        <f t="shared" si="17"/>
        <v>7.0554314805416161E-3</v>
      </c>
      <c r="K24" s="6">
        <f t="shared" si="17"/>
        <v>8.6300794594700043E-3</v>
      </c>
      <c r="L24" s="6">
        <f t="shared" si="17"/>
        <v>8.0342114179213896E-3</v>
      </c>
      <c r="M24" s="6">
        <f t="shared" si="2"/>
        <v>5.3160981509542656E-3</v>
      </c>
      <c r="N24" s="6">
        <f t="shared" si="2"/>
        <v>8.0205580759657689E-3</v>
      </c>
      <c r="O24" s="6">
        <f t="shared" si="2"/>
        <v>4.4463485659416713E-3</v>
      </c>
      <c r="P24" s="6">
        <f t="shared" si="2"/>
        <v>3.2768664365771436E-3</v>
      </c>
      <c r="Q24" s="6"/>
      <c r="R24" s="6">
        <f t="shared" si="5"/>
        <v>1.1132790977154814E-2</v>
      </c>
      <c r="S24" s="6">
        <f t="shared" si="6"/>
        <v>4.1995880338148587E-3</v>
      </c>
      <c r="T24" s="6">
        <f t="shared" si="6"/>
        <v>4.8826724592860747E-3</v>
      </c>
    </row>
    <row r="26" spans="1:20" x14ac:dyDescent="0.2">
      <c r="A26" s="13"/>
    </row>
    <row r="27" spans="1:20" x14ac:dyDescent="0.2">
      <c r="A27" s="13" t="s">
        <v>21</v>
      </c>
      <c r="C27" s="6"/>
      <c r="D27" s="6"/>
      <c r="E27" s="6"/>
      <c r="F27" s="6"/>
      <c r="G27" s="6"/>
      <c r="H27" s="6"/>
      <c r="I27" s="6"/>
      <c r="J27" s="6"/>
      <c r="K27" s="6"/>
    </row>
    <row r="28" spans="1:20" x14ac:dyDescent="0.2">
      <c r="A28" s="13"/>
      <c r="B28" s="9">
        <v>2005</v>
      </c>
      <c r="C28" s="9">
        <v>2006</v>
      </c>
      <c r="D28" s="9">
        <v>2007</v>
      </c>
      <c r="E28" s="9">
        <v>2008</v>
      </c>
      <c r="F28" s="9">
        <v>2009</v>
      </c>
      <c r="G28" s="9">
        <v>2010</v>
      </c>
      <c r="H28" s="9">
        <v>2011</v>
      </c>
      <c r="I28" s="9">
        <v>2012</v>
      </c>
      <c r="J28" s="9">
        <v>2013</v>
      </c>
      <c r="K28" s="9">
        <v>2014</v>
      </c>
      <c r="L28" s="9">
        <v>2015</v>
      </c>
      <c r="M28" s="9">
        <v>2016</v>
      </c>
      <c r="N28" s="9">
        <v>2017</v>
      </c>
      <c r="O28" s="9">
        <v>2018</v>
      </c>
      <c r="P28" s="9">
        <v>2019</v>
      </c>
      <c r="Q28" s="9">
        <v>2020</v>
      </c>
      <c r="R28" s="9">
        <v>2021</v>
      </c>
      <c r="S28" s="9">
        <v>2022</v>
      </c>
      <c r="T28" s="9">
        <v>2023</v>
      </c>
    </row>
    <row r="29" spans="1:20" x14ac:dyDescent="0.2">
      <c r="A29" s="13" t="s">
        <v>2</v>
      </c>
      <c r="B29" s="7">
        <v>0</v>
      </c>
      <c r="C29" s="7">
        <f>(C3-B3)/B3</f>
        <v>7.7367159834480739E-2</v>
      </c>
      <c r="D29" s="7">
        <f>(D3-B3)/B3</f>
        <v>0.13684265013504007</v>
      </c>
      <c r="E29" s="7">
        <f>(E3-B3)/B3</f>
        <v>0.20026733978643266</v>
      </c>
      <c r="F29" s="7">
        <f>(F3-B3)/B3</f>
        <v>0.25048641834718244</v>
      </c>
      <c r="G29" s="7">
        <f>(G3-B3)/B3</f>
        <v>0.29907953510889984</v>
      </c>
      <c r="H29" s="7">
        <f>(H3-B3)/B3</f>
        <v>0.34821463913696138</v>
      </c>
      <c r="I29" s="7">
        <f>(I3-B3)/B3</f>
        <v>0.38916817134105308</v>
      </c>
      <c r="J29" s="7">
        <f>(J3-B3)/B3</f>
        <v>0.43417747342587715</v>
      </c>
      <c r="K29" s="7">
        <f>(K3-B3)/B3</f>
        <v>0.48970376437560326</v>
      </c>
      <c r="L29" s="7">
        <f>(L3-B3)/B3</f>
        <v>0.54836018403208076</v>
      </c>
      <c r="M29" s="7">
        <f>(M3-B3)/B3</f>
        <v>0.6098787836344205</v>
      </c>
      <c r="N29" s="7">
        <f>(N3-B3)/B3</f>
        <v>0.66720459410330035</v>
      </c>
      <c r="O29" s="7">
        <f>(O3-B3)/B3</f>
        <v>0.72558697525432292</v>
      </c>
      <c r="P29" s="7">
        <f>(P3-B3)/B3</f>
        <v>0.79815237149877749</v>
      </c>
      <c r="Q29" s="7"/>
      <c r="R29" s="7">
        <f>(R3-B3)/B3</f>
        <v>0.95793204454039171</v>
      </c>
      <c r="S29" s="7">
        <f>(S3-B3)/B3</f>
        <v>1.0443820583945607</v>
      </c>
      <c r="T29" s="7">
        <f>(T3-B3)/B3</f>
        <v>1.1228575517399924</v>
      </c>
    </row>
    <row r="30" spans="1:20" x14ac:dyDescent="0.2">
      <c r="A30" s="13" t="s">
        <v>5</v>
      </c>
      <c r="B30" s="7">
        <v>0</v>
      </c>
      <c r="C30" s="7">
        <f t="shared" ref="C30:C37" si="18">(C4-B4)/B4</f>
        <v>6.3088893736819682E-2</v>
      </c>
      <c r="D30" s="7">
        <f t="shared" ref="D30:D37" si="19">(D4-B4)/B4</f>
        <v>0.12467954600282334</v>
      </c>
      <c r="E30" s="7">
        <f t="shared" ref="E30:E37" si="20">(E4-B4)/B4</f>
        <v>0.15258746763717623</v>
      </c>
      <c r="F30" s="7">
        <f t="shared" ref="F30:F37" si="21">(F4-B4)/B4</f>
        <v>0.18446261264224925</v>
      </c>
      <c r="G30" s="7">
        <f t="shared" ref="G30:G37" si="22">(G4-B4)/B4</f>
        <v>0.18982765606008664</v>
      </c>
      <c r="H30" s="7">
        <f t="shared" ref="H30:H37" si="23">(H4-B4)/B4</f>
        <v>0.22713825490650996</v>
      </c>
      <c r="I30" s="7">
        <f t="shared" ref="I30:I37" si="24">(I4-B4)/B4</f>
        <v>0.26459890875386249</v>
      </c>
      <c r="J30" s="7">
        <f t="shared" ref="J30:J37" si="25">(J4-B4)/B4</f>
        <v>0.29388271931981225</v>
      </c>
      <c r="K30" s="7">
        <f t="shared" ref="K30:K37" si="26">(K4-B4)/B4</f>
        <v>0.32873126188175894</v>
      </c>
      <c r="L30" s="7">
        <f t="shared" ref="L30:L37" si="27">(L4-B4)/B4</f>
        <v>0.35806470602493912</v>
      </c>
      <c r="M30" s="7">
        <f t="shared" ref="M30:M37" si="28">(M4-B4)/B4</f>
        <v>0.38434164522611558</v>
      </c>
      <c r="N30" s="7">
        <f t="shared" ref="N30:N37" si="29">(N4-B4)/B4</f>
        <v>0.41593976561408857</v>
      </c>
      <c r="O30" s="7">
        <f t="shared" ref="O30:O37" si="30">(O4-B4)/B4</f>
        <v>0.44138563096396488</v>
      </c>
      <c r="P30" s="7">
        <f t="shared" ref="P30:P37" si="31">(P4-B4)/B4</f>
        <v>0.47048591272108586</v>
      </c>
      <c r="Q30" s="7"/>
      <c r="R30" s="7">
        <f t="shared" ref="R30:R37" si="32">(R4-B4)/B4</f>
        <v>0.50649911294409067</v>
      </c>
      <c r="S30" s="7">
        <f t="shared" ref="S30:S37" si="33">(S4-B4)/B4</f>
        <v>0.53106427086543639</v>
      </c>
      <c r="T30" s="7">
        <f t="shared" ref="T30:T37" si="34">(T4-B4)/B4</f>
        <v>0.54090441611867734</v>
      </c>
    </row>
    <row r="31" spans="1:20" x14ac:dyDescent="0.2">
      <c r="A31" s="13" t="s">
        <v>1</v>
      </c>
      <c r="B31" s="7">
        <v>0</v>
      </c>
      <c r="C31" s="7">
        <f t="shared" si="18"/>
        <v>0.13296531339650525</v>
      </c>
      <c r="D31" s="7">
        <f t="shared" si="19"/>
        <v>0.2299400156480918</v>
      </c>
      <c r="E31" s="7">
        <f t="shared" si="20"/>
        <v>0.29945231678692513</v>
      </c>
      <c r="F31" s="7">
        <f t="shared" si="21"/>
        <v>0.35221246631313569</v>
      </c>
      <c r="G31" s="7">
        <f t="shared" si="22"/>
        <v>0.37626706076675648</v>
      </c>
      <c r="H31" s="7">
        <f t="shared" si="23"/>
        <v>0.42614970007824043</v>
      </c>
      <c r="I31" s="7">
        <f t="shared" si="24"/>
        <v>0.4690950186907763</v>
      </c>
      <c r="J31" s="7">
        <f t="shared" si="25"/>
        <v>0.53026167086846909</v>
      </c>
      <c r="K31" s="7">
        <f t="shared" si="26"/>
        <v>0.60849343649482746</v>
      </c>
      <c r="L31" s="7">
        <f t="shared" si="27"/>
        <v>0.69294097192036863</v>
      </c>
      <c r="M31" s="7">
        <f t="shared" si="28"/>
        <v>0.77753629487959663</v>
      </c>
      <c r="N31" s="7">
        <f t="shared" si="29"/>
        <v>0.86460053898982869</v>
      </c>
      <c r="O31" s="7">
        <f t="shared" si="30"/>
        <v>0.93541684777884027</v>
      </c>
      <c r="P31" s="7">
        <f t="shared" si="31"/>
        <v>1.0011388333478224</v>
      </c>
      <c r="Q31" s="7"/>
      <c r="R31" s="7">
        <f t="shared" si="32"/>
        <v>1.2202642788837694</v>
      </c>
      <c r="S31" s="7">
        <f t="shared" si="33"/>
        <v>1.3404763974615317</v>
      </c>
      <c r="T31" s="7">
        <f t="shared" si="34"/>
        <v>1.4383725984525775</v>
      </c>
    </row>
    <row r="32" spans="1:20" x14ac:dyDescent="0.2">
      <c r="A32" s="13" t="s">
        <v>0</v>
      </c>
      <c r="B32" s="7">
        <v>0</v>
      </c>
      <c r="C32" s="7">
        <f t="shared" si="18"/>
        <v>4.5687252932408787E-2</v>
      </c>
      <c r="D32" s="7">
        <f t="shared" si="19"/>
        <v>9.3367247748039658E-2</v>
      </c>
      <c r="E32" s="7">
        <f t="shared" si="20"/>
        <v>0.16285399520445856</v>
      </c>
      <c r="F32" s="7">
        <f t="shared" si="21"/>
        <v>0.21307757112306397</v>
      </c>
      <c r="G32" s="7">
        <f t="shared" si="22"/>
        <v>0.2054144255070961</v>
      </c>
      <c r="H32" s="7">
        <f t="shared" si="23"/>
        <v>0.21694964681485321</v>
      </c>
      <c r="I32" s="7">
        <f t="shared" si="24"/>
        <v>0.21124684077506317</v>
      </c>
      <c r="J32" s="7">
        <f t="shared" si="25"/>
        <v>0.22845246581556608</v>
      </c>
      <c r="K32" s="7">
        <f t="shared" si="26"/>
        <v>0.26480785431922754</v>
      </c>
      <c r="L32" s="7">
        <f t="shared" si="27"/>
        <v>0.30463028967662498</v>
      </c>
      <c r="M32" s="7">
        <f t="shared" si="28"/>
        <v>0.34037003434644547</v>
      </c>
      <c r="N32" s="7">
        <f t="shared" si="29"/>
        <v>0.3732259736893267</v>
      </c>
      <c r="O32" s="7">
        <f t="shared" si="30"/>
        <v>0.40911152874084633</v>
      </c>
      <c r="P32" s="7">
        <f t="shared" si="31"/>
        <v>0.43741494394400882</v>
      </c>
      <c r="Q32" s="7"/>
      <c r="R32" s="7">
        <f t="shared" si="32"/>
        <v>0.65345732616162266</v>
      </c>
      <c r="S32" s="7">
        <f t="shared" si="33"/>
        <v>0.72036809020802284</v>
      </c>
      <c r="T32" s="7">
        <f t="shared" si="34"/>
        <v>0.79473138487460304</v>
      </c>
    </row>
    <row r="33" spans="1:20" x14ac:dyDescent="0.2">
      <c r="A33" s="13" t="s">
        <v>3</v>
      </c>
      <c r="B33" s="7"/>
      <c r="C33" s="7" t="e">
        <f t="shared" si="18"/>
        <v>#DIV/0!</v>
      </c>
      <c r="D33" s="7" t="e">
        <f t="shared" si="19"/>
        <v>#DIV/0!</v>
      </c>
      <c r="E33" s="7" t="e">
        <f t="shared" si="20"/>
        <v>#DIV/0!</v>
      </c>
      <c r="F33" s="7" t="e">
        <f t="shared" si="21"/>
        <v>#DIV/0!</v>
      </c>
      <c r="G33" s="7" t="e">
        <f t="shared" si="22"/>
        <v>#DIV/0!</v>
      </c>
      <c r="H33" s="7" t="e">
        <f t="shared" si="23"/>
        <v>#DIV/0!</v>
      </c>
      <c r="I33" s="7" t="e">
        <f t="shared" si="24"/>
        <v>#DIV/0!</v>
      </c>
      <c r="J33" s="7" t="e">
        <f t="shared" si="25"/>
        <v>#DIV/0!</v>
      </c>
      <c r="K33" s="7" t="e">
        <f t="shared" si="26"/>
        <v>#DIV/0!</v>
      </c>
      <c r="L33" s="7" t="e">
        <f t="shared" si="27"/>
        <v>#DIV/0!</v>
      </c>
      <c r="M33" s="7" t="e">
        <f t="shared" si="28"/>
        <v>#DIV/0!</v>
      </c>
      <c r="N33" s="7" t="e">
        <f t="shared" si="29"/>
        <v>#DIV/0!</v>
      </c>
      <c r="O33" s="7" t="e">
        <f t="shared" si="30"/>
        <v>#DIV/0!</v>
      </c>
      <c r="P33" s="7" t="e">
        <f t="shared" si="31"/>
        <v>#DIV/0!</v>
      </c>
      <c r="Q33" s="7"/>
      <c r="R33" s="7" t="e">
        <f t="shared" si="32"/>
        <v>#DIV/0!</v>
      </c>
      <c r="S33" s="7" t="e">
        <f t="shared" si="33"/>
        <v>#DIV/0!</v>
      </c>
      <c r="T33" s="7" t="e">
        <f t="shared" si="34"/>
        <v>#DIV/0!</v>
      </c>
    </row>
    <row r="34" spans="1:20" x14ac:dyDescent="0.2">
      <c r="A34" s="13" t="s">
        <v>4</v>
      </c>
      <c r="B34" s="7">
        <v>0</v>
      </c>
      <c r="C34" s="7">
        <f t="shared" si="18"/>
        <v>5.6957183727192731E-2</v>
      </c>
      <c r="D34" s="7">
        <f t="shared" si="19"/>
        <v>0.10494696052955456</v>
      </c>
      <c r="E34" s="7">
        <f t="shared" si="20"/>
        <v>0.14639984553184654</v>
      </c>
      <c r="F34" s="7">
        <f t="shared" si="21"/>
        <v>0.16528092421479917</v>
      </c>
      <c r="G34" s="7">
        <f t="shared" si="22"/>
        <v>0.1725400430683153</v>
      </c>
      <c r="H34" s="7">
        <f t="shared" si="23"/>
        <v>0.20951069854095397</v>
      </c>
      <c r="I34" s="7">
        <f t="shared" si="24"/>
        <v>0.24192837571135681</v>
      </c>
      <c r="J34" s="7">
        <f t="shared" si="25"/>
        <v>0.30504217658598848</v>
      </c>
      <c r="K34" s="7">
        <f t="shared" si="26"/>
        <v>0.34540287741153824</v>
      </c>
      <c r="L34" s="7">
        <f t="shared" si="27"/>
        <v>0.37346950506811782</v>
      </c>
      <c r="M34" s="7">
        <f t="shared" si="28"/>
        <v>0.3971364434297236</v>
      </c>
      <c r="N34" s="7">
        <f t="shared" si="29"/>
        <v>0.40128851202065863</v>
      </c>
      <c r="O34" s="7">
        <f t="shared" si="30"/>
        <v>0.42122934835958653</v>
      </c>
      <c r="P34" s="7">
        <f t="shared" si="31"/>
        <v>0.44336781844685808</v>
      </c>
      <c r="Q34" s="7"/>
      <c r="R34" s="7">
        <f t="shared" si="32"/>
        <v>0.42087118269838769</v>
      </c>
      <c r="S34" s="7">
        <f t="shared" si="33"/>
        <v>0.43757821055719082</v>
      </c>
      <c r="T34" s="7">
        <f t="shared" si="34"/>
        <v>0.44401192706391118</v>
      </c>
    </row>
    <row r="35" spans="1:20" x14ac:dyDescent="0.2">
      <c r="A35" s="13" t="s">
        <v>10</v>
      </c>
      <c r="B35" s="7">
        <v>0</v>
      </c>
      <c r="C35" s="7">
        <f t="shared" si="18"/>
        <v>7.1148721099231774E-2</v>
      </c>
      <c r="D35" s="7">
        <f t="shared" si="19"/>
        <v>0.13299259651128725</v>
      </c>
      <c r="E35" s="7">
        <f t="shared" si="20"/>
        <v>0.17386892724785333</v>
      </c>
      <c r="F35" s="7">
        <f t="shared" si="21"/>
        <v>0.21239949259224497</v>
      </c>
      <c r="G35" s="7">
        <f t="shared" si="22"/>
        <v>0.22891868676957033</v>
      </c>
      <c r="H35" s="7">
        <f t="shared" si="23"/>
        <v>0.26817737086557963</v>
      </c>
      <c r="I35" s="7">
        <f t="shared" si="24"/>
        <v>0.30428751020361727</v>
      </c>
      <c r="J35" s="7">
        <f t="shared" si="25"/>
        <v>0.33894994468004014</v>
      </c>
      <c r="K35" s="7">
        <f t="shared" si="26"/>
        <v>0.38178949404279405</v>
      </c>
      <c r="L35" s="7">
        <f t="shared" si="27"/>
        <v>0.42271844273601999</v>
      </c>
      <c r="M35" s="7">
        <f t="shared" si="28"/>
        <v>0.46221390763699866</v>
      </c>
      <c r="N35" s="7">
        <f t="shared" si="29"/>
        <v>0.50446612683487346</v>
      </c>
      <c r="O35" s="7">
        <f t="shared" si="30"/>
        <v>0.54178861233649322</v>
      </c>
      <c r="P35" s="7">
        <f t="shared" si="31"/>
        <v>0.58357509151258136</v>
      </c>
      <c r="Q35" s="7"/>
      <c r="R35" s="7">
        <f t="shared" si="32"/>
        <v>0.67270066639931059</v>
      </c>
      <c r="S35" s="7">
        <f t="shared" si="33"/>
        <v>0.72154221808863139</v>
      </c>
      <c r="T35" s="7">
        <f t="shared" si="34"/>
        <v>0.75863076699915521</v>
      </c>
    </row>
    <row r="36" spans="1:20" x14ac:dyDescent="0.2">
      <c r="A36" s="13" t="s">
        <v>6</v>
      </c>
      <c r="B36" s="7">
        <v>0</v>
      </c>
      <c r="C36" s="7">
        <f t="shared" si="18"/>
        <v>5.5572915602556158E-2</v>
      </c>
      <c r="D36" s="7">
        <f t="shared" si="19"/>
        <v>7.3381360218929673E-2</v>
      </c>
      <c r="E36" s="7">
        <f t="shared" si="20"/>
        <v>9.2357151372699758E-2</v>
      </c>
      <c r="F36" s="7">
        <f t="shared" si="21"/>
        <v>0.11280280141615476</v>
      </c>
      <c r="G36" s="7">
        <f t="shared" si="22"/>
        <v>0.13412334394469014</v>
      </c>
      <c r="H36" s="7">
        <f t="shared" si="23"/>
        <v>0.15287340708970948</v>
      </c>
      <c r="I36" s="7">
        <f t="shared" si="24"/>
        <v>0.17013964647320753</v>
      </c>
      <c r="J36" s="7">
        <f t="shared" si="25"/>
        <v>0.18760651301865075</v>
      </c>
      <c r="K36" s="7">
        <f t="shared" si="26"/>
        <v>0.21045165134609464</v>
      </c>
      <c r="L36" s="7">
        <f t="shared" si="27"/>
        <v>0.23344905616999245</v>
      </c>
      <c r="M36" s="7">
        <f t="shared" si="28"/>
        <v>0.25111762755237782</v>
      </c>
      <c r="N36" s="7">
        <f t="shared" si="29"/>
        <v>0.27096480874748796</v>
      </c>
      <c r="O36" s="7">
        <f t="shared" si="30"/>
        <v>0.28880253020128049</v>
      </c>
      <c r="P36" s="7">
        <f t="shared" si="31"/>
        <v>0.30200566542726559</v>
      </c>
      <c r="Q36" s="7"/>
      <c r="R36" s="7">
        <f t="shared" si="32"/>
        <v>0.32589682204869158</v>
      </c>
      <c r="S36" s="7">
        <f t="shared" si="33"/>
        <v>0.34842162148327144</v>
      </c>
      <c r="T36" s="7">
        <f t="shared" si="34"/>
        <v>0.36969353392756632</v>
      </c>
    </row>
    <row r="37" spans="1:20" x14ac:dyDescent="0.2">
      <c r="A37" s="13" t="s">
        <v>11</v>
      </c>
      <c r="B37" s="7">
        <v>0</v>
      </c>
      <c r="C37" s="7">
        <f t="shared" si="18"/>
        <v>3.8214921958525584E-2</v>
      </c>
      <c r="D37" s="7">
        <f t="shared" si="19"/>
        <v>4.592242025615139E-2</v>
      </c>
      <c r="E37" s="7">
        <f t="shared" si="20"/>
        <v>5.4378571007967919E-2</v>
      </c>
      <c r="F37" s="7">
        <f t="shared" si="21"/>
        <v>6.4597195868561982E-2</v>
      </c>
      <c r="G37" s="7">
        <f t="shared" si="22"/>
        <v>7.2722406137189236E-2</v>
      </c>
      <c r="H37" s="7">
        <f t="shared" si="23"/>
        <v>8.0497718174800476E-2</v>
      </c>
      <c r="I37" s="7">
        <f t="shared" si="24"/>
        <v>8.8550065777004444E-2</v>
      </c>
      <c r="J37" s="7">
        <f t="shared" si="25"/>
        <v>9.623025617923317E-2</v>
      </c>
      <c r="K37" s="7">
        <f t="shared" si="26"/>
        <v>0.10569081039593511</v>
      </c>
      <c r="L37" s="7">
        <f t="shared" si="27"/>
        <v>0.11457416412950888</v>
      </c>
      <c r="M37" s="7">
        <f t="shared" si="28"/>
        <v>0.12049934978253916</v>
      </c>
      <c r="N37" s="7">
        <f t="shared" si="29"/>
        <v>0.1294863798915519</v>
      </c>
      <c r="O37" s="7">
        <f t="shared" si="30"/>
        <v>0.13450847003703337</v>
      </c>
      <c r="P37" s="7">
        <f t="shared" si="31"/>
        <v>0.13822610276451019</v>
      </c>
      <c r="Q37" s="7"/>
      <c r="R37" s="7">
        <f t="shared" si="32"/>
        <v>0.15089773605132903</v>
      </c>
      <c r="S37" s="7">
        <f t="shared" si="33"/>
        <v>0.15573103241179478</v>
      </c>
      <c r="T37" s="7">
        <f t="shared" si="34"/>
        <v>0.16137408849409413</v>
      </c>
    </row>
    <row r="42" spans="1:20" x14ac:dyDescent="0.2">
      <c r="K42" s="10"/>
    </row>
    <row r="43" spans="1:20" x14ac:dyDescent="0.2">
      <c r="K43" s="10"/>
    </row>
    <row r="44" spans="1:20" x14ac:dyDescent="0.2">
      <c r="K44" s="10"/>
    </row>
    <row r="45" spans="1:20" x14ac:dyDescent="0.2">
      <c r="K45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Population</vt:lpstr>
      <vt:lpstr>Rate of Pop Growth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2012-10-22T20:02:59Z</dcterms:created>
  <dcterms:modified xsi:type="dcterms:W3CDTF">2025-08-21T20:30:38Z</dcterms:modified>
</cp:coreProperties>
</file>