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Drive Alone\For Web\"/>
    </mc:Choice>
  </mc:AlternateContent>
  <xr:revisionPtr revIDLastSave="0" documentId="13_ncr:1_{CF70B6B3-B9D7-445C-9422-9186370097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7" i="1" l="1"/>
  <c r="T92" i="1"/>
  <c r="R92" i="1"/>
  <c r="Q92" i="1"/>
  <c r="T82" i="1"/>
  <c r="T93" i="1" s="1"/>
  <c r="S82" i="1"/>
  <c r="S93" i="1" s="1"/>
  <c r="R82" i="1"/>
  <c r="R93" i="1" s="1"/>
  <c r="Q82" i="1"/>
  <c r="Q93" i="1" s="1"/>
  <c r="T81" i="1"/>
  <c r="S81" i="1"/>
  <c r="S92" i="1" s="1"/>
  <c r="R81" i="1"/>
  <c r="Q81" i="1"/>
  <c r="T80" i="1"/>
  <c r="T91" i="1" s="1"/>
  <c r="S80" i="1"/>
  <c r="S91" i="1" s="1"/>
  <c r="R80" i="1"/>
  <c r="R91" i="1" s="1"/>
  <c r="Q80" i="1"/>
  <c r="Q91" i="1" s="1"/>
  <c r="T79" i="1"/>
  <c r="S79" i="1"/>
  <c r="R79" i="1"/>
  <c r="Q79" i="1"/>
  <c r="R8" i="1"/>
  <c r="X7" i="1" s="1"/>
  <c r="Q100" i="1"/>
  <c r="Q7" i="1"/>
  <c r="Q18" i="1" s="1"/>
  <c r="T129" i="1"/>
  <c r="S129" i="1"/>
  <c r="R129" i="1"/>
  <c r="Q129" i="1"/>
  <c r="T128" i="1"/>
  <c r="S128" i="1"/>
  <c r="R128" i="1"/>
  <c r="Q128" i="1"/>
  <c r="T127" i="1"/>
  <c r="S127" i="1"/>
  <c r="R127" i="1"/>
  <c r="R138" i="1" s="1"/>
  <c r="Q127" i="1"/>
  <c r="T126" i="1"/>
  <c r="S126" i="1"/>
  <c r="R126" i="1"/>
  <c r="Q126" i="1"/>
  <c r="T103" i="1"/>
  <c r="Z102" i="1" s="1"/>
  <c r="S103" i="1"/>
  <c r="Y102" i="1" s="1"/>
  <c r="R103" i="1"/>
  <c r="X102" i="1" s="1"/>
  <c r="Q103" i="1"/>
  <c r="T102" i="1"/>
  <c r="S102" i="1"/>
  <c r="Y101" i="1" s="1"/>
  <c r="R102" i="1"/>
  <c r="X101" i="1" s="1"/>
  <c r="Q102" i="1"/>
  <c r="T101" i="1"/>
  <c r="Z100" i="1" s="1"/>
  <c r="S101" i="1"/>
  <c r="Y100" i="1" s="1"/>
  <c r="R101" i="1"/>
  <c r="Q101" i="1"/>
  <c r="T100" i="1"/>
  <c r="S100" i="1"/>
  <c r="R100" i="1"/>
  <c r="R111" i="1" s="1"/>
  <c r="T176" i="1"/>
  <c r="S176" i="1"/>
  <c r="R176" i="1"/>
  <c r="Q176" i="1"/>
  <c r="T175" i="1"/>
  <c r="S175" i="1"/>
  <c r="R175" i="1"/>
  <c r="Q175" i="1"/>
  <c r="T174" i="1"/>
  <c r="S174" i="1"/>
  <c r="R174" i="1"/>
  <c r="Q174" i="1"/>
  <c r="T173" i="1"/>
  <c r="S173" i="1"/>
  <c r="R173" i="1"/>
  <c r="Q173" i="1"/>
  <c r="T150" i="1"/>
  <c r="S150" i="1"/>
  <c r="Y149" i="1" s="1"/>
  <c r="R150" i="1"/>
  <c r="X149" i="1" s="1"/>
  <c r="Q150" i="1"/>
  <c r="T149" i="1"/>
  <c r="Z148" i="1" s="1"/>
  <c r="S149" i="1"/>
  <c r="R149" i="1"/>
  <c r="Q149" i="1"/>
  <c r="T148" i="1"/>
  <c r="Z147" i="1" s="1"/>
  <c r="S148" i="1"/>
  <c r="R148" i="1"/>
  <c r="X147" i="1" s="1"/>
  <c r="Q148" i="1"/>
  <c r="T147" i="1"/>
  <c r="T158" i="1" s="1"/>
  <c r="S147" i="1"/>
  <c r="S158" i="1" s="1"/>
  <c r="R147" i="1"/>
  <c r="R158" i="1" s="1"/>
  <c r="Q147" i="1"/>
  <c r="Q158" i="1" s="1"/>
  <c r="T10" i="1"/>
  <c r="S138" i="1" l="1"/>
  <c r="T107" i="1"/>
  <c r="Q114" i="1"/>
  <c r="Q138" i="1"/>
  <c r="Q140" i="1"/>
  <c r="S186" i="1"/>
  <c r="T140" i="1"/>
  <c r="T113" i="1"/>
  <c r="AF101" i="1" s="1"/>
  <c r="R112" i="1"/>
  <c r="Q113" i="1"/>
  <c r="S113" i="1"/>
  <c r="AE101" i="1" s="1"/>
  <c r="S139" i="1"/>
  <c r="T139" i="1"/>
  <c r="R140" i="1"/>
  <c r="Q139" i="1"/>
  <c r="R139" i="1"/>
  <c r="Z101" i="1"/>
  <c r="S107" i="1"/>
  <c r="Q112" i="1"/>
  <c r="Q116" i="1" s="1"/>
  <c r="R113" i="1"/>
  <c r="AD101" i="1" s="1"/>
  <c r="S111" i="1"/>
  <c r="T111" i="1"/>
  <c r="T112" i="1"/>
  <c r="AF100" i="1" s="1"/>
  <c r="AD100" i="1"/>
  <c r="S140" i="1"/>
  <c r="T138" i="1"/>
  <c r="R114" i="1"/>
  <c r="X100" i="1"/>
  <c r="S112" i="1"/>
  <c r="S114" i="1"/>
  <c r="Q107" i="1"/>
  <c r="R185" i="1"/>
  <c r="R187" i="1"/>
  <c r="T114" i="1"/>
  <c r="Q111" i="1"/>
  <c r="R107" i="1"/>
  <c r="T161" i="1"/>
  <c r="AF149" i="1" s="1"/>
  <c r="Q160" i="1"/>
  <c r="Q186" i="1"/>
  <c r="R160" i="1"/>
  <c r="AD148" i="1" s="1"/>
  <c r="Q159" i="1"/>
  <c r="T160" i="1"/>
  <c r="AF148" i="1" s="1"/>
  <c r="S160" i="1"/>
  <c r="AE148" i="1" s="1"/>
  <c r="R159" i="1"/>
  <c r="Q161" i="1"/>
  <c r="T162" i="1" s="1"/>
  <c r="S167" i="1" s="1"/>
  <c r="Q185" i="1"/>
  <c r="Q187" i="1"/>
  <c r="S159" i="1"/>
  <c r="AE147" i="1" s="1"/>
  <c r="T159" i="1"/>
  <c r="AF147" i="1" s="1"/>
  <c r="Q154" i="1"/>
  <c r="S185" i="1"/>
  <c r="S187" i="1"/>
  <c r="T187" i="1"/>
  <c r="T185" i="1"/>
  <c r="X148" i="1"/>
  <c r="T186" i="1"/>
  <c r="Y148" i="1"/>
  <c r="Z149" i="1"/>
  <c r="R186" i="1"/>
  <c r="R154" i="1"/>
  <c r="R161" i="1"/>
  <c r="S161" i="1"/>
  <c r="Y147" i="1"/>
  <c r="T154" i="1"/>
  <c r="S154" i="1"/>
  <c r="T222" i="1"/>
  <c r="S222" i="1"/>
  <c r="R222" i="1"/>
  <c r="Q222" i="1"/>
  <c r="T221" i="1"/>
  <c r="S221" i="1"/>
  <c r="R221" i="1"/>
  <c r="Q221" i="1"/>
  <c r="T220" i="1"/>
  <c r="S220" i="1"/>
  <c r="R220" i="1"/>
  <c r="Q220" i="1"/>
  <c r="T219" i="1"/>
  <c r="S219" i="1"/>
  <c r="R219" i="1"/>
  <c r="Q219" i="1"/>
  <c r="T196" i="1"/>
  <c r="Z195" i="1" s="1"/>
  <c r="S196" i="1"/>
  <c r="Y195" i="1" s="1"/>
  <c r="R196" i="1"/>
  <c r="Q196" i="1"/>
  <c r="T195" i="1"/>
  <c r="S195" i="1"/>
  <c r="Y194" i="1" s="1"/>
  <c r="R195" i="1"/>
  <c r="X194" i="1" s="1"/>
  <c r="Q195" i="1"/>
  <c r="T194" i="1"/>
  <c r="Z193" i="1" s="1"/>
  <c r="S194" i="1"/>
  <c r="R194" i="1"/>
  <c r="Q194" i="1"/>
  <c r="T193" i="1"/>
  <c r="S193" i="1"/>
  <c r="R193" i="1"/>
  <c r="Q193" i="1"/>
  <c r="Q206" i="1" s="1"/>
  <c r="T316" i="1"/>
  <c r="S316" i="1"/>
  <c r="R316" i="1"/>
  <c r="Q316" i="1"/>
  <c r="T315" i="1"/>
  <c r="S315" i="1"/>
  <c r="R315" i="1"/>
  <c r="Q315" i="1"/>
  <c r="T314" i="1"/>
  <c r="S314" i="1"/>
  <c r="R314" i="1"/>
  <c r="Q314" i="1"/>
  <c r="T313" i="1"/>
  <c r="S313" i="1"/>
  <c r="R313" i="1"/>
  <c r="Q313" i="1"/>
  <c r="T290" i="1"/>
  <c r="Z289" i="1" s="1"/>
  <c r="S290" i="1"/>
  <c r="Y289" i="1" s="1"/>
  <c r="R290" i="1"/>
  <c r="Q290" i="1"/>
  <c r="T289" i="1"/>
  <c r="S289" i="1"/>
  <c r="R289" i="1"/>
  <c r="X288" i="1" s="1"/>
  <c r="Q289" i="1"/>
  <c r="T288" i="1"/>
  <c r="Z287" i="1" s="1"/>
  <c r="S288" i="1"/>
  <c r="Y287" i="1" s="1"/>
  <c r="R288" i="1"/>
  <c r="Q288" i="1"/>
  <c r="T287" i="1"/>
  <c r="S287" i="1"/>
  <c r="R287" i="1"/>
  <c r="Q287" i="1"/>
  <c r="Q298" i="1" s="1"/>
  <c r="T270" i="1"/>
  <c r="S270" i="1"/>
  <c r="R270" i="1"/>
  <c r="Q270" i="1"/>
  <c r="T269" i="1"/>
  <c r="S269" i="1"/>
  <c r="R269" i="1"/>
  <c r="Q269" i="1"/>
  <c r="T268" i="1"/>
  <c r="S268" i="1"/>
  <c r="R268" i="1"/>
  <c r="Q268" i="1"/>
  <c r="T267" i="1"/>
  <c r="S267" i="1"/>
  <c r="R267" i="1"/>
  <c r="Q267" i="1"/>
  <c r="T244" i="1"/>
  <c r="Z243" i="1" s="1"/>
  <c r="S244" i="1"/>
  <c r="Y243" i="1" s="1"/>
  <c r="R244" i="1"/>
  <c r="X243" i="1" s="1"/>
  <c r="Q244" i="1"/>
  <c r="T243" i="1"/>
  <c r="S243" i="1"/>
  <c r="R243" i="1"/>
  <c r="Q243" i="1"/>
  <c r="T242" i="1"/>
  <c r="S242" i="1"/>
  <c r="Y241" i="1" s="1"/>
  <c r="R242" i="1"/>
  <c r="Q242" i="1"/>
  <c r="T241" i="1"/>
  <c r="T252" i="1" s="1"/>
  <c r="S241" i="1"/>
  <c r="S252" i="1" s="1"/>
  <c r="R241" i="1"/>
  <c r="Q241" i="1"/>
  <c r="Q248" i="1" s="1"/>
  <c r="R116" i="1" l="1"/>
  <c r="R117" i="1" s="1"/>
  <c r="Q119" i="1" s="1"/>
  <c r="Q163" i="1"/>
  <c r="T116" i="1"/>
  <c r="T117" i="1" s="1"/>
  <c r="S119" i="1" s="1"/>
  <c r="R115" i="1"/>
  <c r="Q120" i="1" s="1"/>
  <c r="AD102" i="1"/>
  <c r="S115" i="1"/>
  <c r="R120" i="1" s="1"/>
  <c r="AE102" i="1"/>
  <c r="S116" i="1"/>
  <c r="S117" i="1" s="1"/>
  <c r="R119" i="1" s="1"/>
  <c r="AE100" i="1"/>
  <c r="T115" i="1"/>
  <c r="S120" i="1" s="1"/>
  <c r="AF102" i="1"/>
  <c r="R163" i="1"/>
  <c r="S163" i="1"/>
  <c r="T163" i="1"/>
  <c r="AD147" i="1"/>
  <c r="AE149" i="1"/>
  <c r="S162" i="1"/>
  <c r="R167" i="1" s="1"/>
  <c r="R162" i="1"/>
  <c r="Q167" i="1" s="1"/>
  <c r="AD149" i="1"/>
  <c r="T253" i="1"/>
  <c r="AF241" i="1" s="1"/>
  <c r="R232" i="1"/>
  <c r="S279" i="1"/>
  <c r="S281" i="1"/>
  <c r="S232" i="1"/>
  <c r="S205" i="1"/>
  <c r="AE193" i="1" s="1"/>
  <c r="Y193" i="1"/>
  <c r="T205" i="1"/>
  <c r="AF193" i="1" s="1"/>
  <c r="T206" i="1"/>
  <c r="AF194" i="1" s="1"/>
  <c r="S231" i="1"/>
  <c r="Q205" i="1"/>
  <c r="Q209" i="1" s="1"/>
  <c r="Q207" i="1"/>
  <c r="T207" i="1"/>
  <c r="AF195" i="1" s="1"/>
  <c r="T231" i="1"/>
  <c r="T233" i="1"/>
  <c r="S207" i="1"/>
  <c r="AE195" i="1" s="1"/>
  <c r="S233" i="1"/>
  <c r="R205" i="1"/>
  <c r="AD193" i="1" s="1"/>
  <c r="R207" i="1"/>
  <c r="AD195" i="1" s="1"/>
  <c r="Q232" i="1"/>
  <c r="R253" i="1"/>
  <c r="AD241" i="1" s="1"/>
  <c r="Q279" i="1"/>
  <c r="R200" i="1"/>
  <c r="R233" i="1"/>
  <c r="Q233" i="1"/>
  <c r="Q281" i="1"/>
  <c r="R279" i="1"/>
  <c r="R281" i="1"/>
  <c r="S200" i="1"/>
  <c r="T200" i="1"/>
  <c r="T232" i="1"/>
  <c r="Z194" i="1"/>
  <c r="Q204" i="1"/>
  <c r="R204" i="1"/>
  <c r="R206" i="1"/>
  <c r="AD194" i="1" s="1"/>
  <c r="Q200" i="1"/>
  <c r="S204" i="1"/>
  <c r="S206" i="1"/>
  <c r="AE194" i="1" s="1"/>
  <c r="Q231" i="1"/>
  <c r="X195" i="1"/>
  <c r="R231" i="1"/>
  <c r="X193" i="1"/>
  <c r="T204" i="1"/>
  <c r="S280" i="1"/>
  <c r="T281" i="1"/>
  <c r="T280" i="1"/>
  <c r="R326" i="1"/>
  <c r="S326" i="1"/>
  <c r="R248" i="1"/>
  <c r="T326" i="1"/>
  <c r="Q254" i="1"/>
  <c r="S253" i="1"/>
  <c r="AE241" i="1" s="1"/>
  <c r="T279" i="1"/>
  <c r="S300" i="1"/>
  <c r="AE288" i="1" s="1"/>
  <c r="S299" i="1"/>
  <c r="AE287" i="1" s="1"/>
  <c r="X241" i="1"/>
  <c r="Q280" i="1"/>
  <c r="T300" i="1"/>
  <c r="AF288" i="1" s="1"/>
  <c r="T299" i="1"/>
  <c r="AF287" i="1" s="1"/>
  <c r="S325" i="1"/>
  <c r="S327" i="1"/>
  <c r="R280" i="1"/>
  <c r="Q299" i="1"/>
  <c r="T301" i="1"/>
  <c r="AF289" i="1" s="1"/>
  <c r="T325" i="1"/>
  <c r="T327" i="1"/>
  <c r="Q253" i="1"/>
  <c r="Q257" i="1" s="1"/>
  <c r="R299" i="1"/>
  <c r="AD287" i="1" s="1"/>
  <c r="R255" i="1"/>
  <c r="AD243" i="1" s="1"/>
  <c r="R254" i="1"/>
  <c r="AD242" i="1" s="1"/>
  <c r="S255" i="1"/>
  <c r="AE243" i="1" s="1"/>
  <c r="S254" i="1"/>
  <c r="AE242" i="1" s="1"/>
  <c r="S248" i="1"/>
  <c r="T255" i="1"/>
  <c r="Q301" i="1"/>
  <c r="T254" i="1"/>
  <c r="AF242" i="1" s="1"/>
  <c r="T248" i="1"/>
  <c r="R294" i="1"/>
  <c r="R301" i="1"/>
  <c r="AD289" i="1" s="1"/>
  <c r="Q327" i="1"/>
  <c r="Q326" i="1"/>
  <c r="S294" i="1"/>
  <c r="R327" i="1"/>
  <c r="T294" i="1"/>
  <c r="Y288" i="1"/>
  <c r="Q255" i="1"/>
  <c r="Z241" i="1"/>
  <c r="S301" i="1"/>
  <c r="X242" i="1"/>
  <c r="Z288" i="1"/>
  <c r="Q300" i="1"/>
  <c r="Y242" i="1"/>
  <c r="R298" i="1"/>
  <c r="Q294" i="1"/>
  <c r="S298" i="1"/>
  <c r="Q325" i="1"/>
  <c r="X287" i="1"/>
  <c r="X289" i="1"/>
  <c r="R300" i="1"/>
  <c r="AD288" i="1" s="1"/>
  <c r="Z242" i="1"/>
  <c r="Q252" i="1"/>
  <c r="R252" i="1"/>
  <c r="T298" i="1"/>
  <c r="R325" i="1"/>
  <c r="Q8" i="1"/>
  <c r="T164" i="1" l="1"/>
  <c r="S166" i="1" s="1"/>
  <c r="S164" i="1"/>
  <c r="R166" i="1" s="1"/>
  <c r="R164" i="1"/>
  <c r="Q166" i="1" s="1"/>
  <c r="T302" i="1"/>
  <c r="S307" i="1" s="1"/>
  <c r="T209" i="1"/>
  <c r="T210" i="1" s="1"/>
  <c r="S212" i="1" s="1"/>
  <c r="S208" i="1"/>
  <c r="R213" i="1" s="1"/>
  <c r="T208" i="1"/>
  <c r="S213" i="1" s="1"/>
  <c r="R208" i="1"/>
  <c r="Q213" i="1" s="1"/>
  <c r="S209" i="1"/>
  <c r="S210" i="1" s="1"/>
  <c r="R212" i="1" s="1"/>
  <c r="R209" i="1"/>
  <c r="R210" i="1" s="1"/>
  <c r="Q212" i="1" s="1"/>
  <c r="Q303" i="1"/>
  <c r="R302" i="1"/>
  <c r="Q307" i="1" s="1"/>
  <c r="T303" i="1"/>
  <c r="R256" i="1"/>
  <c r="Q261" i="1" s="1"/>
  <c r="R257" i="1"/>
  <c r="R258" i="1" s="1"/>
  <c r="Q260" i="1" s="1"/>
  <c r="S257" i="1"/>
  <c r="S258" i="1" s="1"/>
  <c r="R260" i="1" s="1"/>
  <c r="S303" i="1"/>
  <c r="S256" i="1"/>
  <c r="R261" i="1" s="1"/>
  <c r="T256" i="1"/>
  <c r="S261" i="1" s="1"/>
  <c r="AF243" i="1"/>
  <c r="T257" i="1"/>
  <c r="T258" i="1" s="1"/>
  <c r="S260" i="1" s="1"/>
  <c r="AE289" i="1"/>
  <c r="S302" i="1"/>
  <c r="R307" i="1" s="1"/>
  <c r="R303" i="1"/>
  <c r="Q19" i="1"/>
  <c r="T36" i="1"/>
  <c r="S36" i="1"/>
  <c r="R36" i="1"/>
  <c r="Q36" i="1"/>
  <c r="T35" i="1"/>
  <c r="S35" i="1"/>
  <c r="R35" i="1"/>
  <c r="Q35" i="1"/>
  <c r="T34" i="1"/>
  <c r="S34" i="1"/>
  <c r="R34" i="1"/>
  <c r="Q34" i="1"/>
  <c r="T33" i="1"/>
  <c r="S33" i="1"/>
  <c r="R33" i="1"/>
  <c r="Q33" i="1"/>
  <c r="Z9" i="1"/>
  <c r="S10" i="1"/>
  <c r="Y9" i="1" s="1"/>
  <c r="R10" i="1"/>
  <c r="Q10" i="1"/>
  <c r="T9" i="1"/>
  <c r="Z8" i="1" s="1"/>
  <c r="S9" i="1"/>
  <c r="Y8" i="1" s="1"/>
  <c r="R9" i="1"/>
  <c r="X8" i="1" s="1"/>
  <c r="Q9" i="1"/>
  <c r="T8" i="1"/>
  <c r="S8" i="1"/>
  <c r="Y7" i="1" s="1"/>
  <c r="T7" i="1"/>
  <c r="S7" i="1"/>
  <c r="S18" i="1" s="1"/>
  <c r="R7" i="1"/>
  <c r="S304" i="1" l="1"/>
  <c r="R306" i="1" s="1"/>
  <c r="Z7" i="1"/>
  <c r="T19" i="1"/>
  <c r="T304" i="1"/>
  <c r="S306" i="1" s="1"/>
  <c r="R304" i="1"/>
  <c r="Q306" i="1" s="1"/>
  <c r="R14" i="1"/>
  <c r="T14" i="1"/>
  <c r="Q21" i="1"/>
  <c r="S21" i="1"/>
  <c r="AE9" i="1" s="1"/>
  <c r="R19" i="1"/>
  <c r="AD7" i="1" s="1"/>
  <c r="R21" i="1"/>
  <c r="AD9" i="1" s="1"/>
  <c r="S19" i="1"/>
  <c r="AF7" i="1"/>
  <c r="T21" i="1"/>
  <c r="AF9" i="1" s="1"/>
  <c r="Q20" i="1"/>
  <c r="Q23" i="1" s="1"/>
  <c r="R20" i="1"/>
  <c r="AD8" i="1" s="1"/>
  <c r="Q14" i="1"/>
  <c r="S20" i="1"/>
  <c r="AE8" i="1" s="1"/>
  <c r="T18" i="1"/>
  <c r="T20" i="1"/>
  <c r="S14" i="1"/>
  <c r="X9" i="1"/>
  <c r="R18" i="1"/>
  <c r="T23" i="1" l="1"/>
  <c r="T24" i="1" s="1"/>
  <c r="S26" i="1" s="1"/>
  <c r="R22" i="1"/>
  <c r="Q27" i="1" s="1"/>
  <c r="T22" i="1"/>
  <c r="S27" i="1" s="1"/>
  <c r="S23" i="1"/>
  <c r="S24" i="1" s="1"/>
  <c r="R26" i="1" s="1"/>
  <c r="S22" i="1"/>
  <c r="R27" i="1" s="1"/>
  <c r="AE7" i="1"/>
  <c r="AF8" i="1"/>
  <c r="R23" i="1"/>
  <c r="R24" i="1" s="1"/>
  <c r="Q26" i="1" s="1"/>
</calcChain>
</file>

<file path=xl/sharedStrings.xml><?xml version="1.0" encoding="utf-8"?>
<sst xmlns="http://schemas.openxmlformats.org/spreadsheetml/2006/main" count="837" uniqueCount="76">
  <si>
    <t xml:space="preserve">S0802: MEANS OF TRANSPORTATION TO WORK BY SELECTED CHARACTERISTICS </t>
  </si>
  <si>
    <t>Subject</t>
  </si>
  <si>
    <t>Travis County, Texas</t>
  </si>
  <si>
    <t>Total</t>
  </si>
  <si>
    <t>Car, truck, or van -- drove alone</t>
  </si>
  <si>
    <t>Car, truck, or van -- carpooled</t>
  </si>
  <si>
    <t>Public transportation (excluding taxicab)</t>
  </si>
  <si>
    <t>Estimate</t>
  </si>
  <si>
    <t>Margin of Error</t>
  </si>
  <si>
    <t>POVERTY STATUS IN THE PAST 12 MONTHS</t>
  </si>
  <si>
    <t/>
  </si>
  <si>
    <t xml:space="preserve">  Workers 16 years and over for whom poverty status is determined</t>
  </si>
  <si>
    <t xml:space="preserve">    Below 100 percent of the poverty level</t>
  </si>
  <si>
    <t>+/-0.3</t>
  </si>
  <si>
    <t>+/-0.4</t>
  </si>
  <si>
    <t xml:space="preserve">    100 to 149 percent of the poverty level</t>
  </si>
  <si>
    <t>+/-1.0</t>
  </si>
  <si>
    <t>+/-1.9</t>
  </si>
  <si>
    <t xml:space="preserve">    At or above 150 percent of the poverty level</t>
  </si>
  <si>
    <t>+/-0.6</t>
  </si>
  <si>
    <t>+/-0.7</t>
  </si>
  <si>
    <t>+/-0.9</t>
  </si>
  <si>
    <t>Drove Alone</t>
  </si>
  <si>
    <t>Carpooled</t>
  </si>
  <si>
    <t>Overall</t>
  </si>
  <si>
    <t>100% Poverty</t>
  </si>
  <si>
    <t>100% - 150% Poverty</t>
  </si>
  <si>
    <t>Above 150% Poverty</t>
  </si>
  <si>
    <t>Public Transportation*</t>
  </si>
  <si>
    <t>&lt;150% Poverty</t>
  </si>
  <si>
    <t>Public Transportation</t>
  </si>
  <si>
    <t>150% Poverty or Less</t>
  </si>
  <si>
    <t>+/-3,925</t>
  </si>
  <si>
    <t>+/-4,123</t>
  </si>
  <si>
    <t>+/-2,209</t>
  </si>
  <si>
    <t>+/-1,345</t>
  </si>
  <si>
    <t>+/-2.5</t>
  </si>
  <si>
    <t>+/-1.4</t>
  </si>
  <si>
    <t>+/-2.9</t>
  </si>
  <si>
    <t>+/-8,659</t>
  </si>
  <si>
    <t>+/-10,459</t>
  </si>
  <si>
    <t>+/-5,215</t>
  </si>
  <si>
    <t>+/-2,709</t>
  </si>
  <si>
    <t>+/-2.4</t>
  </si>
  <si>
    <t>+/-5.4</t>
  </si>
  <si>
    <t>+/-4.3</t>
  </si>
  <si>
    <t>+/-3.4</t>
  </si>
  <si>
    <t>+/-6.9</t>
  </si>
  <si>
    <t>2013-2017 American Community Survey 5-Year Estimates</t>
  </si>
  <si>
    <t xml:space="preserve">Source: U.S. Census Bureau, 2013-2017 American Community Survey 5-Year Estimates
</t>
  </si>
  <si>
    <t>2017 American Community Survey 1-Year Estimates</t>
  </si>
  <si>
    <t xml:space="preserve">Source: U.S. Census Bureau, 2017 American Community Survey 1-Year Estimates
</t>
  </si>
  <si>
    <t>2014-2018 American Community Survey 5-Year Estimates</t>
  </si>
  <si>
    <t>2018 American Community Survey 1-Year Estimates</t>
  </si>
  <si>
    <t>https://data.census.gov/cedsci/table?q=s0802&amp;g=0500000US48453&amp;tid=ACSST5Y2019.S0802&amp;hidePreview=true</t>
  </si>
  <si>
    <t>2015-2019 American Community Survey 5-Year Estimates</t>
  </si>
  <si>
    <t>2019 American Community Survey 1-Year Estimates</t>
  </si>
  <si>
    <t xml:space="preserve">Source: U.S. Census Bureau, 2018 American Community Survey 1-Year Estimates
</t>
  </si>
  <si>
    <t xml:space="preserve">Source: U.S. Census Bureau, 2014-2018 American Community Survey 5-Year Estimates
</t>
  </si>
  <si>
    <t xml:space="preserve">Source: U.S. Census Bureau, 2019 American Community Survey 1-Year Estimates
</t>
  </si>
  <si>
    <t xml:space="preserve">Source: U.S. Census Bureau, 2015-2019 American Community Survey 5-Year Estimates
</t>
  </si>
  <si>
    <t xml:space="preserve">Source: U.S. Census Bureau, 2020 American Community Survey 1-Year Estimates
</t>
  </si>
  <si>
    <t xml:space="preserve">Source: U.S. Census Bureau, 2016-2020 American Community Survey 5-Year Estimates
</t>
  </si>
  <si>
    <t>2020 American Community Survey 1-Year Estimates</t>
  </si>
  <si>
    <t>2016-2020 American Community Survey 5-Year Estimates</t>
  </si>
  <si>
    <t>https://data.census.gov/cedsci/table?q=S0802&amp;g=0500000US48453_310XX00US12420&amp;tid=ACSST5Y2020.S0802</t>
  </si>
  <si>
    <t>2017-2021 American Community Survey 5-Year Estimates</t>
  </si>
  <si>
    <t>2021 American Community Survey 1-Year Estimates</t>
  </si>
  <si>
    <t>2018-2022 American Community Survey 5-Year Estimates</t>
  </si>
  <si>
    <t>2022 American Community Survey 1-Year Estimates</t>
  </si>
  <si>
    <t xml:space="preserve">Source: U.S. Census Bureau, 2018-2022 American Community Survey 5-Year Estimates
</t>
  </si>
  <si>
    <t>https://data.census.gov/table/ACSST5Y2022.S0802?q=S0802&amp;g=310XX00US12420_050XX00US48453</t>
  </si>
  <si>
    <t>https://data.census.gov/table/ACSST5Y2023.S0802?q=S0802&amp;g=310XX00US12420_050XX00US48453</t>
  </si>
  <si>
    <t>2019-2023 American Community Survey 5-Year Estimates</t>
  </si>
  <si>
    <t>2023 American Community Survey 1-Year Estimates</t>
  </si>
  <si>
    <t xml:space="preserve">Source: U.S. Census Bureau, 2023 American Community Survey 1-Year Estimates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</si>
</sst>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79" formatCode="0.0"/>
  </numFmts>
  <fonts count="9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0"/>
      <name val="Arial"/>
      <family val="2"/>
    </font>
    <font>
      <sz val="10"/>
      <color indexed="8"/>
      <name val="Tw Cen MT"/>
      <family val="2"/>
    </font>
    <font>
      <sz val="11"/>
      <color theme="1"/>
      <name val="Tw Cen MT"/>
      <family val="2"/>
    </font>
    <font>
      <sz val="12"/>
      <color theme="1"/>
      <name val="Tw Cen MT"/>
      <family val="2"/>
    </font>
    <font>
      <sz val="10"/>
      <color indexed="8"/>
      <name val="SansSerif"/>
    </font>
    <font>
      <sz val="10"/>
      <name val="Arial"/>
    </font>
    <font>
      <u/>
      <sz val="11"/>
      <color theme="10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 applyNumberForma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3" fontId="4" fillId="0" borderId="0" xfId="0" applyNumberFormat="1" applyFont="1"/>
    <xf numFmtId="0" fontId="3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9" fontId="4" fillId="0" borderId="0" xfId="2" applyFont="1"/>
    <xf numFmtId="0" fontId="5" fillId="0" borderId="0" xfId="0" applyFont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3" fontId="5" fillId="3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 wrapText="1"/>
    </xf>
    <xf numFmtId="164" fontId="5" fillId="0" borderId="9" xfId="2" applyNumberFormat="1" applyFont="1" applyBorder="1" applyAlignment="1">
      <alignment wrapText="1"/>
    </xf>
    <xf numFmtId="165" fontId="4" fillId="0" borderId="0" xfId="1" applyNumberFormat="1" applyFont="1"/>
    <xf numFmtId="0" fontId="3" fillId="2" borderId="0" xfId="0" applyFont="1" applyFill="1" applyAlignment="1">
      <alignment horizontal="left" vertical="top"/>
    </xf>
    <xf numFmtId="0" fontId="3" fillId="2" borderId="2" xfId="3" applyFont="1" applyFill="1" applyBorder="1" applyAlignment="1">
      <alignment horizontal="left" vertical="top" wrapText="1"/>
    </xf>
    <xf numFmtId="0" fontId="3" fillId="2" borderId="3" xfId="3" applyFont="1" applyFill="1" applyBorder="1" applyAlignment="1">
      <alignment horizontal="left" vertical="top" wrapText="1"/>
    </xf>
    <xf numFmtId="0" fontId="3" fillId="2" borderId="4" xfId="3" applyFont="1" applyFill="1" applyBorder="1" applyAlignment="1">
      <alignment horizontal="left" vertical="top" wrapText="1"/>
    </xf>
    <xf numFmtId="0" fontId="3" fillId="2" borderId="6" xfId="3" applyFont="1" applyFill="1" applyBorder="1" applyAlignment="1">
      <alignment horizontal="left" vertical="top" wrapText="1"/>
    </xf>
    <xf numFmtId="165" fontId="4" fillId="0" borderId="0" xfId="0" applyNumberFormat="1" applyFont="1"/>
    <xf numFmtId="9" fontId="4" fillId="0" borderId="0" xfId="0" applyNumberFormat="1" applyFont="1"/>
    <xf numFmtId="0" fontId="3" fillId="2" borderId="0" xfId="3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3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0" fontId="6" fillId="2" borderId="1" xfId="4" applyNumberFormat="1" applyFont="1" applyFill="1" applyBorder="1" applyAlignment="1">
      <alignment horizontal="left" vertical="top" wrapText="1"/>
    </xf>
    <xf numFmtId="0" fontId="6" fillId="2" borderId="1" xfId="4" applyFont="1" applyFill="1" applyBorder="1" applyAlignment="1">
      <alignment horizontal="left" vertical="top" wrapText="1"/>
    </xf>
    <xf numFmtId="3" fontId="6" fillId="2" borderId="1" xfId="4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vertical="top" wrapText="1"/>
    </xf>
    <xf numFmtId="0" fontId="6" fillId="2" borderId="12" xfId="0" applyFont="1" applyFill="1" applyBorder="1" applyAlignment="1">
      <alignment vertical="top" wrapText="1"/>
    </xf>
    <xf numFmtId="3" fontId="6" fillId="2" borderId="10" xfId="4" applyNumberFormat="1" applyFont="1" applyFill="1" applyBorder="1" applyAlignment="1">
      <alignment vertical="top" wrapText="1"/>
    </xf>
    <xf numFmtId="3" fontId="6" fillId="2" borderId="11" xfId="4" applyNumberFormat="1" applyFont="1" applyFill="1" applyBorder="1" applyAlignment="1">
      <alignment vertical="top" wrapText="1"/>
    </xf>
    <xf numFmtId="10" fontId="6" fillId="2" borderId="10" xfId="4" applyNumberFormat="1" applyFont="1" applyFill="1" applyBorder="1" applyAlignment="1">
      <alignment vertical="top" wrapText="1"/>
    </xf>
    <xf numFmtId="10" fontId="6" fillId="2" borderId="11" xfId="4" applyNumberFormat="1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left" vertical="top" wrapText="1"/>
    </xf>
    <xf numFmtId="0" fontId="3" fillId="2" borderId="11" xfId="3" applyFont="1" applyFill="1" applyBorder="1" applyAlignment="1">
      <alignment horizontal="left" vertical="top" wrapText="1"/>
    </xf>
    <xf numFmtId="0" fontId="3" fillId="2" borderId="12" xfId="3" applyFont="1" applyFill="1" applyBorder="1" applyAlignment="1">
      <alignment horizontal="left" vertical="top" wrapText="1"/>
    </xf>
    <xf numFmtId="0" fontId="3" fillId="2" borderId="13" xfId="3" applyFont="1" applyFill="1" applyBorder="1" applyAlignment="1">
      <alignment horizontal="center" vertical="center" wrapText="1"/>
    </xf>
    <xf numFmtId="0" fontId="3" fillId="2" borderId="14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3" fontId="6" fillId="2" borderId="10" xfId="4" applyNumberFormat="1" applyFont="1" applyFill="1" applyBorder="1" applyAlignment="1">
      <alignment horizontal="left" vertical="top" wrapText="1"/>
    </xf>
    <xf numFmtId="3" fontId="6" fillId="2" borderId="11" xfId="4" applyNumberFormat="1" applyFont="1" applyFill="1" applyBorder="1" applyAlignment="1">
      <alignment horizontal="left" vertical="top" wrapText="1"/>
    </xf>
    <xf numFmtId="3" fontId="6" fillId="2" borderId="12" xfId="4" applyNumberFormat="1" applyFont="1" applyFill="1" applyBorder="1" applyAlignment="1">
      <alignment horizontal="left" vertical="top" wrapText="1"/>
    </xf>
    <xf numFmtId="10" fontId="6" fillId="2" borderId="10" xfId="4" applyNumberFormat="1" applyFont="1" applyFill="1" applyBorder="1" applyAlignment="1">
      <alignment horizontal="left" vertical="top" wrapText="1"/>
    </xf>
    <xf numFmtId="10" fontId="6" fillId="2" borderId="11" xfId="4" applyNumberFormat="1" applyFont="1" applyFill="1" applyBorder="1" applyAlignment="1">
      <alignment horizontal="left" vertical="top" wrapText="1"/>
    </xf>
    <xf numFmtId="10" fontId="6" fillId="2" borderId="12" xfId="4" applyNumberFormat="1" applyFont="1" applyFill="1" applyBorder="1" applyAlignment="1">
      <alignment horizontal="left" vertical="top" wrapText="1"/>
    </xf>
    <xf numFmtId="0" fontId="3" fillId="2" borderId="14" xfId="3" applyFont="1" applyFill="1" applyBorder="1" applyAlignment="1">
      <alignment horizontal="left" vertical="top" wrapText="1"/>
    </xf>
    <xf numFmtId="164" fontId="4" fillId="0" borderId="0" xfId="0" applyNumberFormat="1" applyFont="1"/>
    <xf numFmtId="164" fontId="4" fillId="0" borderId="0" xfId="2" applyNumberFormat="1" applyFont="1"/>
    <xf numFmtId="0" fontId="8" fillId="0" borderId="0" xfId="5"/>
    <xf numFmtId="0" fontId="3" fillId="2" borderId="10" xfId="3" applyFont="1" applyFill="1" applyBorder="1" applyAlignment="1">
      <alignment horizontal="left" vertical="top" wrapText="1"/>
    </xf>
    <xf numFmtId="0" fontId="3" fillId="2" borderId="11" xfId="3" applyFont="1" applyFill="1" applyBorder="1" applyAlignment="1">
      <alignment horizontal="left" vertical="top" wrapText="1"/>
    </xf>
    <xf numFmtId="0" fontId="3" fillId="2" borderId="12" xfId="3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3" applyFont="1" applyFill="1" applyBorder="1" applyAlignment="1">
      <alignment horizontal="center" vertical="center" wrapText="1"/>
    </xf>
    <xf numFmtId="0" fontId="3" fillId="2" borderId="14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left" vertical="top" wrapText="1"/>
    </xf>
    <xf numFmtId="0" fontId="3" fillId="2" borderId="0" xfId="3" applyFont="1" applyFill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4" xfId="3" applyFont="1" applyFill="1" applyBorder="1" applyAlignment="1">
      <alignment horizontal="left" vertical="top" wrapText="1"/>
    </xf>
    <xf numFmtId="3" fontId="6" fillId="2" borderId="10" xfId="4" applyNumberFormat="1" applyFont="1" applyFill="1" applyBorder="1" applyAlignment="1">
      <alignment horizontal="left" vertical="top" wrapText="1"/>
    </xf>
    <xf numFmtId="3" fontId="6" fillId="2" borderId="11" xfId="4" applyNumberFormat="1" applyFont="1" applyFill="1" applyBorder="1" applyAlignment="1">
      <alignment horizontal="left" vertical="top" wrapText="1"/>
    </xf>
    <xf numFmtId="3" fontId="6" fillId="2" borderId="12" xfId="4" applyNumberFormat="1" applyFont="1" applyFill="1" applyBorder="1" applyAlignment="1">
      <alignment horizontal="left" vertical="top" wrapText="1"/>
    </xf>
    <xf numFmtId="10" fontId="6" fillId="2" borderId="10" xfId="4" applyNumberFormat="1" applyFont="1" applyFill="1" applyBorder="1" applyAlignment="1">
      <alignment horizontal="left" vertical="top" wrapText="1"/>
    </xf>
    <xf numFmtId="10" fontId="6" fillId="2" borderId="11" xfId="4" applyNumberFormat="1" applyFont="1" applyFill="1" applyBorder="1" applyAlignment="1">
      <alignment horizontal="left" vertical="top" wrapText="1"/>
    </xf>
    <xf numFmtId="10" fontId="6" fillId="2" borderId="12" xfId="4" applyNumberFormat="1" applyFont="1" applyFill="1" applyBorder="1" applyAlignment="1">
      <alignment horizontal="left" vertical="top" wrapText="1"/>
    </xf>
    <xf numFmtId="0" fontId="0" fillId="0" borderId="0" xfId="0" applyFill="1"/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 wrapText="1"/>
    </xf>
    <xf numFmtId="164" fontId="5" fillId="0" borderId="9" xfId="2" applyNumberFormat="1" applyFont="1" applyFill="1" applyBorder="1" applyAlignment="1">
      <alignment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6" fillId="2" borderId="13" xfId="0" applyFont="1" applyFill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0" fontId="6" fillId="2" borderId="15" xfId="0" applyFont="1" applyFill="1" applyBorder="1" applyAlignment="1">
      <alignment vertical="top" wrapText="1"/>
    </xf>
    <xf numFmtId="0" fontId="6" fillId="2" borderId="1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0" borderId="16" xfId="0" applyFont="1" applyBorder="1"/>
    <xf numFmtId="3" fontId="6" fillId="2" borderId="16" xfId="4" applyNumberFormat="1" applyFont="1" applyFill="1" applyBorder="1" applyAlignment="1">
      <alignment vertical="top" wrapText="1"/>
    </xf>
    <xf numFmtId="0" fontId="6" fillId="2" borderId="16" xfId="4" applyFont="1" applyFill="1" applyBorder="1" applyAlignment="1">
      <alignment horizontal="left" vertical="top" wrapText="1"/>
    </xf>
    <xf numFmtId="3" fontId="6" fillId="2" borderId="16" xfId="4" applyNumberFormat="1" applyFont="1" applyFill="1" applyBorder="1" applyAlignment="1">
      <alignment horizontal="left" vertical="top" wrapText="1"/>
    </xf>
    <xf numFmtId="10" fontId="6" fillId="2" borderId="16" xfId="4" applyNumberFormat="1" applyFont="1" applyFill="1" applyBorder="1" applyAlignment="1">
      <alignment vertical="top" wrapText="1"/>
    </xf>
    <xf numFmtId="10" fontId="0" fillId="0" borderId="16" xfId="0" applyNumberFormat="1" applyBorder="1"/>
    <xf numFmtId="9" fontId="0" fillId="0" borderId="16" xfId="0" applyNumberFormat="1" applyBorder="1"/>
    <xf numFmtId="0" fontId="6" fillId="2" borderId="13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3" fillId="2" borderId="0" xfId="3" applyFont="1" applyFill="1" applyBorder="1" applyAlignment="1">
      <alignment horizontal="left" vertical="top" wrapText="1"/>
    </xf>
    <xf numFmtId="179" fontId="4" fillId="0" borderId="0" xfId="0" applyNumberFormat="1" applyFont="1"/>
  </cellXfs>
  <cellStyles count="6">
    <cellStyle name="Comma" xfId="1" builtinId="3"/>
    <cellStyle name="Hyperlink" xfId="5" builtinId="8"/>
    <cellStyle name="Normal" xfId="0" builtinId="0"/>
    <cellStyle name="Normal 2" xfId="3" xr:uid="{00000000-0005-0000-0000-000002000000}"/>
    <cellStyle name="Normal 3" xfId="4" xr:uid="{00000000-0005-0000-0000-000003000000}"/>
    <cellStyle name="Percent" xfId="2" builtinId="5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Means of Transportation To Work by Income Level, Travis County, 2011-2015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Sheet1!$X$241</c:f>
              <c:strCache>
                <c:ptCount val="1"/>
                <c:pt idx="0">
                  <c:v>6%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Sheet1!$W$242:$W$244</c:f>
              <c:strCache>
                <c:ptCount val="2"/>
                <c:pt idx="0">
                  <c:v>100% - 150% Poverty</c:v>
                </c:pt>
                <c:pt idx="1">
                  <c:v>Above 150% Poverty</c:v>
                </c:pt>
              </c:strCache>
            </c:strRef>
          </c:cat>
          <c:val>
            <c:numRef>
              <c:f>Sheet1!$X$242:$X$244</c:f>
              <c:numCache>
                <c:formatCode>0%</c:formatCode>
                <c:ptCount val="3"/>
                <c:pt idx="0">
                  <c:v>5.5E-2</c:v>
                </c:pt>
                <c:pt idx="1">
                  <c:v>0.88800000000000001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2-433C-A4F9-65134F0269EF}"/>
            </c:ext>
          </c:extLst>
        </c:ser>
        <c:ser>
          <c:idx val="1"/>
          <c:order val="1"/>
          <c:tx>
            <c:strRef>
              <c:f>Sheet1!$Y$241</c:f>
              <c:strCache>
                <c:ptCount val="1"/>
                <c:pt idx="0">
                  <c:v>9%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Sheet1!$W$242:$W$244</c:f>
              <c:strCache>
                <c:ptCount val="2"/>
                <c:pt idx="0">
                  <c:v>100% - 150% Poverty</c:v>
                </c:pt>
                <c:pt idx="1">
                  <c:v>Above 150% Poverty</c:v>
                </c:pt>
              </c:strCache>
            </c:strRef>
          </c:cat>
          <c:val>
            <c:numRef>
              <c:f>Sheet1!$Y$242:$Y$244</c:f>
              <c:numCache>
                <c:formatCode>0%</c:formatCode>
                <c:ptCount val="3"/>
                <c:pt idx="0">
                  <c:v>9.0999999999999998E-2</c:v>
                </c:pt>
                <c:pt idx="1">
                  <c:v>0.82299999999999995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D2-433C-A4F9-65134F0269EF}"/>
            </c:ext>
          </c:extLst>
        </c:ser>
        <c:ser>
          <c:idx val="2"/>
          <c:order val="2"/>
          <c:tx>
            <c:strRef>
              <c:f>Sheet1!$Z$241</c:f>
              <c:strCache>
                <c:ptCount val="1"/>
                <c:pt idx="0">
                  <c:v>18%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Sheet1!$W$242:$W$244</c:f>
              <c:strCache>
                <c:ptCount val="2"/>
                <c:pt idx="0">
                  <c:v>100% - 150% Poverty</c:v>
                </c:pt>
                <c:pt idx="1">
                  <c:v>Above 150% Poverty</c:v>
                </c:pt>
              </c:strCache>
            </c:strRef>
          </c:cat>
          <c:val>
            <c:numRef>
              <c:f>Sheet1!$Z$242:$Z$244</c:f>
              <c:numCache>
                <c:formatCode>0%</c:formatCode>
                <c:ptCount val="3"/>
                <c:pt idx="0">
                  <c:v>0.107</c:v>
                </c:pt>
                <c:pt idx="1">
                  <c:v>0.71299999999999997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D2-433C-A4F9-65134F026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029856"/>
        <c:axId val="160030248"/>
      </c:barChart>
      <c:catAx>
        <c:axId val="16002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030248"/>
        <c:crosses val="autoZero"/>
        <c:auto val="1"/>
        <c:lblAlgn val="ctr"/>
        <c:lblOffset val="100"/>
        <c:noMultiLvlLbl val="0"/>
      </c:catAx>
      <c:valAx>
        <c:axId val="16003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02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Means of Transportation To Work by Income Level, Travis County, 2014-2018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Sheet1!$X$240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Sheet1!$W$241:$W$243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Sheet1!$X$241:$X$243</c:f>
              <c:numCache>
                <c:formatCode>0%</c:formatCode>
                <c:ptCount val="3"/>
                <c:pt idx="0">
                  <c:v>5.7000000000000002E-2</c:v>
                </c:pt>
                <c:pt idx="1">
                  <c:v>5.5E-2</c:v>
                </c:pt>
                <c:pt idx="2">
                  <c:v>0.88800000000000001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9-43E1-B5FB-62AED2AA9B37}"/>
            </c:ext>
          </c:extLst>
        </c:ser>
        <c:ser>
          <c:idx val="1"/>
          <c:order val="1"/>
          <c:tx>
            <c:strRef>
              <c:f>Sheet1!$Y$240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Sheet1!$W$241:$W$243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Sheet1!$Y$241:$Y$243</c:f>
              <c:numCache>
                <c:formatCode>0%</c:formatCode>
                <c:ptCount val="3"/>
                <c:pt idx="0">
                  <c:v>8.5999999999999993E-2</c:v>
                </c:pt>
                <c:pt idx="1">
                  <c:v>9.0999999999999998E-2</c:v>
                </c:pt>
                <c:pt idx="2">
                  <c:v>0.82299999999999995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49-43E1-B5FB-62AED2AA9B37}"/>
            </c:ext>
          </c:extLst>
        </c:ser>
        <c:ser>
          <c:idx val="2"/>
          <c:order val="2"/>
          <c:tx>
            <c:strRef>
              <c:f>Sheet1!$Z$240</c:f>
              <c:strCache>
                <c:ptCount val="1"/>
                <c:pt idx="0">
                  <c:v>Public Transportation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Sheet1!$W$241:$W$243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Sheet1!$Z$241:$Z$243</c:f>
              <c:numCache>
                <c:formatCode>0%</c:formatCode>
                <c:ptCount val="3"/>
                <c:pt idx="0">
                  <c:v>0.18</c:v>
                </c:pt>
                <c:pt idx="1">
                  <c:v>0.107</c:v>
                </c:pt>
                <c:pt idx="2">
                  <c:v>0.71299999999999997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49-43E1-B5FB-62AED2AA9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029856"/>
        <c:axId val="160030248"/>
      </c:barChart>
      <c:catAx>
        <c:axId val="16002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030248"/>
        <c:crosses val="autoZero"/>
        <c:auto val="1"/>
        <c:lblAlgn val="ctr"/>
        <c:lblOffset val="100"/>
        <c:noMultiLvlLbl val="0"/>
      </c:catAx>
      <c:valAx>
        <c:axId val="16003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02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Means of Transportation To Work by Income Level, Travis County, 2014-2018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Sheet1!$AD$240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Sheet1!$AC$241:$AC$243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Sheet1!$AD$241:$AD$243</c:f>
              <c:numCache>
                <c:formatCode>_(* #,##0_);_(* \(#,##0\);_(* "-"??_);_(@_)</c:formatCode>
                <c:ptCount val="3"/>
                <c:pt idx="0">
                  <c:v>27756.321</c:v>
                </c:pt>
                <c:pt idx="1">
                  <c:v>26782.415000000001</c:v>
                </c:pt>
                <c:pt idx="2">
                  <c:v>432414.26400000002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1-47BE-B6D4-C09EA7AABE30}"/>
            </c:ext>
          </c:extLst>
        </c:ser>
        <c:ser>
          <c:idx val="1"/>
          <c:order val="1"/>
          <c:tx>
            <c:strRef>
              <c:f>Sheet1!$AE$240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Sheet1!$AC$241:$AC$243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Sheet1!$AE$241:$AE$243</c:f>
              <c:numCache>
                <c:formatCode>_(* #,##0_);_(* \(#,##0\);_(* "-"??_);_(@_)</c:formatCode>
                <c:ptCount val="3"/>
                <c:pt idx="0">
                  <c:v>5225.8759999999993</c:v>
                </c:pt>
                <c:pt idx="1">
                  <c:v>5529.7060000000001</c:v>
                </c:pt>
                <c:pt idx="2">
                  <c:v>50010.417999999998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1-47BE-B6D4-C09EA7AABE30}"/>
            </c:ext>
          </c:extLst>
        </c:ser>
        <c:ser>
          <c:idx val="2"/>
          <c:order val="2"/>
          <c:tx>
            <c:strRef>
              <c:f>Sheet1!$AF$240</c:f>
              <c:strCache>
                <c:ptCount val="1"/>
                <c:pt idx="0">
                  <c:v>Public Transportation*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Sheet1!$AC$241:$AC$243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Sheet1!$AF$241:$AF$243</c:f>
              <c:numCache>
                <c:formatCode>_(* #,##0_);_(* \(#,##0\);_(* "-"??_);_(@_)</c:formatCode>
                <c:ptCount val="3"/>
                <c:pt idx="0">
                  <c:v>3667.14</c:v>
                </c:pt>
                <c:pt idx="1">
                  <c:v>2179.9110000000001</c:v>
                </c:pt>
                <c:pt idx="2">
                  <c:v>14525.948999999999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B1-47BE-B6D4-C09EA7AAB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018176"/>
        <c:axId val="161018568"/>
      </c:barChart>
      <c:catAx>
        <c:axId val="16101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1018568"/>
        <c:crosses val="autoZero"/>
        <c:auto val="1"/>
        <c:lblAlgn val="ctr"/>
        <c:lblOffset val="100"/>
        <c:noMultiLvlLbl val="0"/>
      </c:catAx>
      <c:valAx>
        <c:axId val="16101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101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How People Get to Work</a:t>
            </a:r>
            <a:r>
              <a:rPr lang="en-US" baseline="0">
                <a:solidFill>
                  <a:sysClr val="windowText" lastClr="000000"/>
                </a:solidFill>
              </a:rPr>
              <a:t>,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Travis County</a:t>
            </a:r>
            <a:r>
              <a:rPr lang="en-US">
                <a:solidFill>
                  <a:sysClr val="windowText" lastClr="000000"/>
                </a:solidFill>
              </a:rPr>
              <a:t> 2014-2018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Sheet1!$Q$259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Sheet1!$P$260:$P$261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Sheet1!$Q$260:$Q$261</c:f>
              <c:numCache>
                <c:formatCode>0%</c:formatCode>
                <c:ptCount val="2"/>
                <c:pt idx="0">
                  <c:v>0.64395323813498706</c:v>
                </c:pt>
                <c:pt idx="1">
                  <c:v>0.79001653447870313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E-4482-AAC7-6C4D06F9E5C8}"/>
            </c:ext>
          </c:extLst>
        </c:ser>
        <c:ser>
          <c:idx val="1"/>
          <c:order val="1"/>
          <c:tx>
            <c:strRef>
              <c:f>Sheet1!$R$259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Sheet1!$P$260:$P$261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Sheet1!$R$260:$R$261</c:f>
              <c:numCache>
                <c:formatCode>0%</c:formatCode>
                <c:ptCount val="2"/>
                <c:pt idx="0">
                  <c:v>0.12699399298374606</c:v>
                </c:pt>
                <c:pt idx="1">
                  <c:v>9.1368533384438386E-2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EE-4482-AAC7-6C4D06F9E5C8}"/>
            </c:ext>
          </c:extLst>
        </c:ser>
        <c:ser>
          <c:idx val="2"/>
          <c:order val="2"/>
          <c:tx>
            <c:strRef>
              <c:f>Sheet1!$S$259</c:f>
              <c:strCache>
                <c:ptCount val="1"/>
                <c:pt idx="0">
                  <c:v>Public Transportation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Sheet1!$P$260:$P$261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Sheet1!$S$260:$S$261</c:f>
              <c:numCache>
                <c:formatCode>0%</c:formatCode>
                <c:ptCount val="2"/>
                <c:pt idx="0">
                  <c:v>6.9037673058473775E-2</c:v>
                </c:pt>
                <c:pt idx="1">
                  <c:v>2.6538763506178838E-2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EE-4482-AAC7-6C4D06F9E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019744"/>
        <c:axId val="161020136"/>
      </c:barChart>
      <c:catAx>
        <c:axId val="16101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20136"/>
        <c:crosses val="autoZero"/>
        <c:auto val="1"/>
        <c:lblAlgn val="ctr"/>
        <c:lblOffset val="100"/>
        <c:noMultiLvlLbl val="0"/>
      </c:catAx>
      <c:valAx>
        <c:axId val="16102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1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Means of Transportation To Work by Income Level, Travis County, 2015-2019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Sheet1!$X$192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Sheet1!$W$193:$W$195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Sheet1!$X$193:$X$195</c:f>
              <c:numCache>
                <c:formatCode>0%</c:formatCode>
                <c:ptCount val="3"/>
                <c:pt idx="0">
                  <c:v>5.1999999999999998E-2</c:v>
                </c:pt>
                <c:pt idx="1">
                  <c:v>4.9000000000000002E-2</c:v>
                </c:pt>
                <c:pt idx="2">
                  <c:v>0.89900000000000002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0-49C7-A1FD-0D7220BC7437}"/>
            </c:ext>
          </c:extLst>
        </c:ser>
        <c:ser>
          <c:idx val="1"/>
          <c:order val="1"/>
          <c:tx>
            <c:strRef>
              <c:f>Sheet1!$Y$192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Sheet1!$W$193:$W$195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Sheet1!$Y$193:$Y$195</c:f>
              <c:numCache>
                <c:formatCode>0%</c:formatCode>
                <c:ptCount val="3"/>
                <c:pt idx="0">
                  <c:v>0.08</c:v>
                </c:pt>
                <c:pt idx="1">
                  <c:v>8.5000000000000006E-2</c:v>
                </c:pt>
                <c:pt idx="2">
                  <c:v>0.83499999999999996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40-49C7-A1FD-0D7220BC7437}"/>
            </c:ext>
          </c:extLst>
        </c:ser>
        <c:ser>
          <c:idx val="2"/>
          <c:order val="2"/>
          <c:tx>
            <c:strRef>
              <c:f>Sheet1!$Z$192</c:f>
              <c:strCache>
                <c:ptCount val="1"/>
                <c:pt idx="0">
                  <c:v>Public Transportation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Sheet1!$W$193:$W$195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Sheet1!$Z$193:$Z$195</c:f>
              <c:numCache>
                <c:formatCode>0%</c:formatCode>
                <c:ptCount val="3"/>
                <c:pt idx="0">
                  <c:v>0.17299999999999999</c:v>
                </c:pt>
                <c:pt idx="1">
                  <c:v>0.1</c:v>
                </c:pt>
                <c:pt idx="2">
                  <c:v>0.72699999999999998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40-49C7-A1FD-0D7220BC7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029856"/>
        <c:axId val="160030248"/>
      </c:barChart>
      <c:catAx>
        <c:axId val="16002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030248"/>
        <c:crosses val="autoZero"/>
        <c:auto val="1"/>
        <c:lblAlgn val="ctr"/>
        <c:lblOffset val="100"/>
        <c:noMultiLvlLbl val="0"/>
      </c:catAx>
      <c:valAx>
        <c:axId val="16003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02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Means of Transportation To Work by Income Level, Travis County, 2015-2019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Sheet1!$AD$192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Sheet1!$AC$193:$AC$195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Sheet1!$AD$193:$AD$195</c:f>
              <c:numCache>
                <c:formatCode>_(* #,##0_);_(* \(#,##0\);_(* "-"??_);_(@_)</c:formatCode>
                <c:ptCount val="3"/>
                <c:pt idx="0">
                  <c:v>26021.475999999999</c:v>
                </c:pt>
                <c:pt idx="1">
                  <c:v>24520.237000000001</c:v>
                </c:pt>
                <c:pt idx="2">
                  <c:v>449871.28700000001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E-4144-8837-AA5DCDDE45DC}"/>
            </c:ext>
          </c:extLst>
        </c:ser>
        <c:ser>
          <c:idx val="1"/>
          <c:order val="1"/>
          <c:tx>
            <c:strRef>
              <c:f>Sheet1!$AE$192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Sheet1!$AC$193:$AC$195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Sheet1!$AE$193:$AE$195</c:f>
              <c:numCache>
                <c:formatCode>_(* #,##0_);_(* \(#,##0\);_(* "-"??_);_(@_)</c:formatCode>
                <c:ptCount val="3"/>
                <c:pt idx="0">
                  <c:v>4926.24</c:v>
                </c:pt>
                <c:pt idx="1">
                  <c:v>5234.13</c:v>
                </c:pt>
                <c:pt idx="2">
                  <c:v>51417.63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E-4144-8837-AA5DCDDE45DC}"/>
            </c:ext>
          </c:extLst>
        </c:ser>
        <c:ser>
          <c:idx val="2"/>
          <c:order val="2"/>
          <c:tx>
            <c:strRef>
              <c:f>Sheet1!$AF$192</c:f>
              <c:strCache>
                <c:ptCount val="1"/>
                <c:pt idx="0">
                  <c:v>Public Transportation*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Sheet1!$AC$193:$AC$195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Sheet1!$AF$193:$AF$195</c:f>
              <c:numCache>
                <c:formatCode>_(* #,##0_);_(* \(#,##0\);_(* "-"??_);_(@_)</c:formatCode>
                <c:ptCount val="3"/>
                <c:pt idx="0">
                  <c:v>3361.39</c:v>
                </c:pt>
                <c:pt idx="1">
                  <c:v>1943</c:v>
                </c:pt>
                <c:pt idx="2">
                  <c:v>14125.609999999999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E-4144-8837-AA5DCDDE4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018176"/>
        <c:axId val="161018568"/>
      </c:barChart>
      <c:catAx>
        <c:axId val="16101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1018568"/>
        <c:crosses val="autoZero"/>
        <c:auto val="1"/>
        <c:lblAlgn val="ctr"/>
        <c:lblOffset val="100"/>
        <c:noMultiLvlLbl val="0"/>
      </c:catAx>
      <c:valAx>
        <c:axId val="16101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101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How People Get to Work</a:t>
            </a:r>
            <a:r>
              <a:rPr lang="en-US" baseline="0">
                <a:solidFill>
                  <a:sysClr val="windowText" lastClr="000000"/>
                </a:solidFill>
              </a:rPr>
              <a:t>,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Travis County</a:t>
            </a:r>
            <a:r>
              <a:rPr lang="en-US">
                <a:solidFill>
                  <a:sysClr val="windowText" lastClr="000000"/>
                </a:solidFill>
              </a:rPr>
              <a:t> 2015-2019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Sheet1!$Q$211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Sheet1!$P$212:$P$213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Sheet1!$Q$212:$Q$213</c:f>
              <c:numCache>
                <c:formatCode>0%</c:formatCode>
                <c:ptCount val="2"/>
                <c:pt idx="0">
                  <c:v>0.67056778210125001</c:v>
                </c:pt>
                <c:pt idx="1">
                  <c:v>0.75281117701599609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0-4587-9AE9-52E1D84F4CCA}"/>
            </c:ext>
          </c:extLst>
        </c:ser>
        <c:ser>
          <c:idx val="1"/>
          <c:order val="1"/>
          <c:tx>
            <c:strRef>
              <c:f>Sheet1!$R$211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Sheet1!$P$212:$P$213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Sheet1!$R$212:$R$213</c:f>
              <c:numCache>
                <c:formatCode>0%</c:formatCode>
                <c:ptCount val="2"/>
                <c:pt idx="0">
                  <c:v>0.13480383571938048</c:v>
                </c:pt>
                <c:pt idx="1">
                  <c:v>8.604186948182134E-2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30-4587-9AE9-52E1D84F4CCA}"/>
            </c:ext>
          </c:extLst>
        </c:ser>
        <c:ser>
          <c:idx val="2"/>
          <c:order val="2"/>
          <c:tx>
            <c:strRef>
              <c:f>Sheet1!$S$211</c:f>
              <c:strCache>
                <c:ptCount val="1"/>
                <c:pt idx="0">
                  <c:v>Public Transportation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Sheet1!$P$212:$P$213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Sheet1!$S$212:$S$213</c:f>
              <c:numCache>
                <c:formatCode>0%</c:formatCode>
                <c:ptCount val="2"/>
                <c:pt idx="0">
                  <c:v>7.0376582560627676E-2</c:v>
                </c:pt>
                <c:pt idx="1">
                  <c:v>2.3637687928656188E-2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30-4587-9AE9-52E1D84F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019744"/>
        <c:axId val="161020136"/>
      </c:barChart>
      <c:catAx>
        <c:axId val="16101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20136"/>
        <c:crosses val="autoZero"/>
        <c:auto val="1"/>
        <c:lblAlgn val="ctr"/>
        <c:lblOffset val="100"/>
        <c:noMultiLvlLbl val="0"/>
      </c:catAx>
      <c:valAx>
        <c:axId val="16102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1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Means of Transportation To Work by Income Level, Travis County, 2016-2020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Sheet1!$X$146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Sheet1!$W$147:$W$149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Sheet1!$X$147:$X$149</c:f>
              <c:numCache>
                <c:formatCode>0%</c:formatCode>
                <c:ptCount val="3"/>
                <c:pt idx="0">
                  <c:v>0.05</c:v>
                </c:pt>
                <c:pt idx="1">
                  <c:v>4.7E-2</c:v>
                </c:pt>
                <c:pt idx="2">
                  <c:v>0.90300000000000002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4-4DA3-B5FB-9E0CEF0B1167}"/>
            </c:ext>
          </c:extLst>
        </c:ser>
        <c:ser>
          <c:idx val="1"/>
          <c:order val="1"/>
          <c:tx>
            <c:strRef>
              <c:f>Sheet1!$Y$146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Sheet1!$W$147:$W$149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Sheet1!$Y$147:$Y$149</c:f>
              <c:numCache>
                <c:formatCode>0%</c:formatCode>
                <c:ptCount val="3"/>
                <c:pt idx="0">
                  <c:v>7.2999999999999995E-2</c:v>
                </c:pt>
                <c:pt idx="1">
                  <c:v>7.9000000000000001E-2</c:v>
                </c:pt>
                <c:pt idx="2">
                  <c:v>0.84799999999999998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84-4DA3-B5FB-9E0CEF0B1167}"/>
            </c:ext>
          </c:extLst>
        </c:ser>
        <c:ser>
          <c:idx val="2"/>
          <c:order val="2"/>
          <c:tx>
            <c:strRef>
              <c:f>Sheet1!$Z$146</c:f>
              <c:strCache>
                <c:ptCount val="1"/>
                <c:pt idx="0">
                  <c:v>Public Transportation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Sheet1!$W$147:$W$149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Sheet1!$Z$147:$Z$149</c:f>
              <c:numCache>
                <c:formatCode>0%</c:formatCode>
                <c:ptCount val="3"/>
                <c:pt idx="0">
                  <c:v>0.17</c:v>
                </c:pt>
                <c:pt idx="1">
                  <c:v>9.7000000000000003E-2</c:v>
                </c:pt>
                <c:pt idx="2">
                  <c:v>0.73299999999999998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4-4DA3-B5FB-9E0CEF0B1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029856"/>
        <c:axId val="160030248"/>
      </c:barChart>
      <c:catAx>
        <c:axId val="16002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030248"/>
        <c:crosses val="autoZero"/>
        <c:auto val="1"/>
        <c:lblAlgn val="ctr"/>
        <c:lblOffset val="100"/>
        <c:noMultiLvlLbl val="0"/>
      </c:catAx>
      <c:valAx>
        <c:axId val="16003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02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Means of Transportation To Work by Income Level, Travis County, 2016-2020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Sheet1!$AD$146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Sheet1!$AC$147:$AC$149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Sheet1!$AD$147:$AD$149</c:f>
              <c:numCache>
                <c:formatCode>_(* #,##0_);_(* \(#,##0\);_(* "-"??_);_(@_)</c:formatCode>
                <c:ptCount val="3"/>
                <c:pt idx="0">
                  <c:v>24305.45</c:v>
                </c:pt>
                <c:pt idx="1">
                  <c:v>22847.123</c:v>
                </c:pt>
                <c:pt idx="2">
                  <c:v>438956.42700000003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B-46C1-8B06-098B62CE536A}"/>
            </c:ext>
          </c:extLst>
        </c:ser>
        <c:ser>
          <c:idx val="1"/>
          <c:order val="1"/>
          <c:tx>
            <c:strRef>
              <c:f>Sheet1!$AE$146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Sheet1!$AC$147:$AC$149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Sheet1!$AE$147:$AE$149</c:f>
              <c:numCache>
                <c:formatCode>_(* #,##0_);_(* \(#,##0\);_(* "-"??_);_(@_)</c:formatCode>
                <c:ptCount val="3"/>
                <c:pt idx="0">
                  <c:v>4421.8289999999997</c:v>
                </c:pt>
                <c:pt idx="1">
                  <c:v>4785.2669999999998</c:v>
                </c:pt>
                <c:pt idx="2">
                  <c:v>51365.903999999995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FB-46C1-8B06-098B62CE536A}"/>
            </c:ext>
          </c:extLst>
        </c:ser>
        <c:ser>
          <c:idx val="2"/>
          <c:order val="2"/>
          <c:tx>
            <c:strRef>
              <c:f>Sheet1!$AF$146</c:f>
              <c:strCache>
                <c:ptCount val="1"/>
                <c:pt idx="0">
                  <c:v>Public Transportation*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Sheet1!$AC$147:$AC$149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Sheet1!$AF$147:$AF$149</c:f>
              <c:numCache>
                <c:formatCode>_(* #,##0_);_(* \(#,##0\);_(* "-"??_);_(@_)</c:formatCode>
                <c:ptCount val="3"/>
                <c:pt idx="0">
                  <c:v>2812.1400000000003</c:v>
                </c:pt>
                <c:pt idx="1">
                  <c:v>1604.5740000000001</c:v>
                </c:pt>
                <c:pt idx="2">
                  <c:v>12125.286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FB-46C1-8B06-098B62CE5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018176"/>
        <c:axId val="161018568"/>
      </c:barChart>
      <c:catAx>
        <c:axId val="16101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1018568"/>
        <c:crosses val="autoZero"/>
        <c:auto val="1"/>
        <c:lblAlgn val="ctr"/>
        <c:lblOffset val="100"/>
        <c:noMultiLvlLbl val="0"/>
      </c:catAx>
      <c:valAx>
        <c:axId val="16101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101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How People Get to Work</a:t>
            </a:r>
            <a:r>
              <a:rPr lang="en-US" baseline="0">
                <a:solidFill>
                  <a:sysClr val="windowText" lastClr="000000"/>
                </a:solidFill>
              </a:rPr>
              <a:t>,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Travis County</a:t>
            </a:r>
            <a:r>
              <a:rPr lang="en-US">
                <a:solidFill>
                  <a:sysClr val="windowText" lastClr="000000"/>
                </a:solidFill>
              </a:rPr>
              <a:t> 2016-2020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Sheet1!$Q$165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Sheet1!$P$166:$P$167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Sheet1!$Q$166:$Q$167</c:f>
              <c:numCache>
                <c:formatCode>0.0%</c:formatCode>
                <c:ptCount val="2"/>
                <c:pt idx="0">
                  <c:v>0.65891012235300273</c:v>
                </c:pt>
                <c:pt idx="1">
                  <c:v>0.71277506664073242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B-4D07-BA1A-D22C7AEF5E41}"/>
            </c:ext>
          </c:extLst>
        </c:ser>
        <c:ser>
          <c:idx val="1"/>
          <c:order val="1"/>
          <c:tx>
            <c:strRef>
              <c:f>Sheet1!$R$165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Sheet1!$P$166:$P$167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Sheet1!$R$166:$R$167</c:f>
              <c:numCache>
                <c:formatCode>0.0%</c:formatCode>
                <c:ptCount val="2"/>
                <c:pt idx="0">
                  <c:v>0.12865997263555143</c:v>
                </c:pt>
                <c:pt idx="1">
                  <c:v>8.3407676467763536E-2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B-4D07-BA1A-D22C7AEF5E41}"/>
            </c:ext>
          </c:extLst>
        </c:ser>
        <c:ser>
          <c:idx val="2"/>
          <c:order val="2"/>
          <c:tx>
            <c:strRef>
              <c:f>Sheet1!$S$165</c:f>
              <c:strCache>
                <c:ptCount val="1"/>
                <c:pt idx="0">
                  <c:v>Public Transportation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Sheet1!$P$166:$P$167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Sheet1!$S$166:$S$167</c:f>
              <c:numCache>
                <c:formatCode>0.0%</c:formatCode>
                <c:ptCount val="2"/>
                <c:pt idx="0">
                  <c:v>6.1719167735305128E-2</c:v>
                </c:pt>
                <c:pt idx="1">
                  <c:v>1.9688973677307476E-2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CB-4D07-BA1A-D22C7AEF5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019744"/>
        <c:axId val="161020136"/>
      </c:barChart>
      <c:catAx>
        <c:axId val="16101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20136"/>
        <c:crosses val="autoZero"/>
        <c:auto val="1"/>
        <c:lblAlgn val="ctr"/>
        <c:lblOffset val="100"/>
        <c:noMultiLvlLbl val="0"/>
      </c:catAx>
      <c:valAx>
        <c:axId val="16102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1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Means of Transportation To Work by Income Level, Travis County, 2017-2021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Sheet1!$X$99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Sheet1!$W$100:$W$102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Sheet1!$X$100:$X$102</c:f>
              <c:numCache>
                <c:formatCode>0.0%</c:formatCode>
                <c:ptCount val="3"/>
                <c:pt idx="0">
                  <c:v>5.0999999999999997E-2</c:v>
                </c:pt>
                <c:pt idx="1">
                  <c:v>4.5999999999999999E-2</c:v>
                </c:pt>
                <c:pt idx="2">
                  <c:v>0.90200000000000002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9-497A-BEA9-1EE13FA59776}"/>
            </c:ext>
          </c:extLst>
        </c:ser>
        <c:ser>
          <c:idx val="1"/>
          <c:order val="1"/>
          <c:tx>
            <c:strRef>
              <c:f>Sheet1!$Y$99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Sheet1!$W$100:$W$102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Sheet1!$Y$100:$Y$102</c:f>
              <c:numCache>
                <c:formatCode>0.0%</c:formatCode>
                <c:ptCount val="3"/>
                <c:pt idx="0">
                  <c:v>7.5999999999999998E-2</c:v>
                </c:pt>
                <c:pt idx="1">
                  <c:v>7.9000000000000001E-2</c:v>
                </c:pt>
                <c:pt idx="2">
                  <c:v>0.84499999999999997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9-497A-BEA9-1EE13FA59776}"/>
            </c:ext>
          </c:extLst>
        </c:ser>
        <c:ser>
          <c:idx val="2"/>
          <c:order val="2"/>
          <c:tx>
            <c:strRef>
              <c:f>Sheet1!$Z$99</c:f>
              <c:strCache>
                <c:ptCount val="1"/>
                <c:pt idx="0">
                  <c:v>Public Transportation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Sheet1!$W$100:$W$102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Sheet1!$Z$100:$Z$102</c:f>
              <c:numCache>
                <c:formatCode>0.0%</c:formatCode>
                <c:ptCount val="3"/>
                <c:pt idx="0">
                  <c:v>0.17</c:v>
                </c:pt>
                <c:pt idx="1">
                  <c:v>0.106</c:v>
                </c:pt>
                <c:pt idx="2">
                  <c:v>0.72400000000000009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C9-497A-BEA9-1EE13FA59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029856"/>
        <c:axId val="160030248"/>
      </c:barChart>
      <c:catAx>
        <c:axId val="16002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030248"/>
        <c:crosses val="autoZero"/>
        <c:auto val="1"/>
        <c:lblAlgn val="ctr"/>
        <c:lblOffset val="100"/>
        <c:noMultiLvlLbl val="0"/>
      </c:catAx>
      <c:valAx>
        <c:axId val="16003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02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Means of Transportation To Work by Income Level, Travis County, 2011-2015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Sheet1!$AD$241</c:f>
              <c:strCache>
                <c:ptCount val="1"/>
                <c:pt idx="0">
                  <c:v> 27,756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Sheet1!$AC$242:$AC$244</c:f>
              <c:strCache>
                <c:ptCount val="2"/>
                <c:pt idx="0">
                  <c:v>100% - 150% Poverty</c:v>
                </c:pt>
                <c:pt idx="1">
                  <c:v>Above 150% Poverty</c:v>
                </c:pt>
              </c:strCache>
            </c:strRef>
          </c:cat>
          <c:val>
            <c:numRef>
              <c:f>Sheet1!$AD$242:$AD$244</c:f>
              <c:numCache>
                <c:formatCode>_(* #,##0_);_(* \(#,##0\);_(* "-"??_);_(@_)</c:formatCode>
                <c:ptCount val="3"/>
                <c:pt idx="0">
                  <c:v>26782.415000000001</c:v>
                </c:pt>
                <c:pt idx="1">
                  <c:v>432414.26400000002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D-4E78-B52B-EFAAE87EB74B}"/>
            </c:ext>
          </c:extLst>
        </c:ser>
        <c:ser>
          <c:idx val="1"/>
          <c:order val="1"/>
          <c:tx>
            <c:strRef>
              <c:f>Sheet1!$AE$241</c:f>
              <c:strCache>
                <c:ptCount val="1"/>
                <c:pt idx="0">
                  <c:v> 5,226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Sheet1!$AC$242:$AC$244</c:f>
              <c:strCache>
                <c:ptCount val="2"/>
                <c:pt idx="0">
                  <c:v>100% - 150% Poverty</c:v>
                </c:pt>
                <c:pt idx="1">
                  <c:v>Above 150% Poverty</c:v>
                </c:pt>
              </c:strCache>
            </c:strRef>
          </c:cat>
          <c:val>
            <c:numRef>
              <c:f>Sheet1!$AE$242:$AE$244</c:f>
              <c:numCache>
                <c:formatCode>_(* #,##0_);_(* \(#,##0\);_(* "-"??_);_(@_)</c:formatCode>
                <c:ptCount val="3"/>
                <c:pt idx="0">
                  <c:v>5529.7060000000001</c:v>
                </c:pt>
                <c:pt idx="1">
                  <c:v>50010.417999999998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AD-4E78-B52B-EFAAE87EB74B}"/>
            </c:ext>
          </c:extLst>
        </c:ser>
        <c:ser>
          <c:idx val="2"/>
          <c:order val="2"/>
          <c:tx>
            <c:strRef>
              <c:f>Sheet1!$AF$241</c:f>
              <c:strCache>
                <c:ptCount val="1"/>
                <c:pt idx="0">
                  <c:v> 3,667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Sheet1!$AC$242:$AC$244</c:f>
              <c:strCache>
                <c:ptCount val="2"/>
                <c:pt idx="0">
                  <c:v>100% - 150% Poverty</c:v>
                </c:pt>
                <c:pt idx="1">
                  <c:v>Above 150% Poverty</c:v>
                </c:pt>
              </c:strCache>
            </c:strRef>
          </c:cat>
          <c:val>
            <c:numRef>
              <c:f>Sheet1!$AF$242:$AF$244</c:f>
              <c:numCache>
                <c:formatCode>_(* #,##0_);_(* \(#,##0\);_(* "-"??_);_(@_)</c:formatCode>
                <c:ptCount val="3"/>
                <c:pt idx="0">
                  <c:v>2179.9110000000001</c:v>
                </c:pt>
                <c:pt idx="1">
                  <c:v>14525.948999999999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AD-4E78-B52B-EFAAE87EB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018176"/>
        <c:axId val="161018568"/>
      </c:barChart>
      <c:catAx>
        <c:axId val="16101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1018568"/>
        <c:crosses val="autoZero"/>
        <c:auto val="1"/>
        <c:lblAlgn val="ctr"/>
        <c:lblOffset val="100"/>
        <c:noMultiLvlLbl val="0"/>
      </c:catAx>
      <c:valAx>
        <c:axId val="16101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101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Means of Transportation To Work by Income Level, Travis County, 2017-2021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Sheet1!$AD$99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Sheet1!$AC$100:$AC$102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Sheet1!$AD$100:$AD$102</c:f>
              <c:numCache>
                <c:formatCode>_(* #,##0_);_(* \(#,##0\);_(* "-"??_);_(@_)</c:formatCode>
                <c:ptCount val="3"/>
                <c:pt idx="0">
                  <c:v>23950.823999999997</c:v>
                </c:pt>
                <c:pt idx="1">
                  <c:v>21602.703999999998</c:v>
                </c:pt>
                <c:pt idx="2">
                  <c:v>423600.848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8-4CF0-AD3E-F955E7771D54}"/>
            </c:ext>
          </c:extLst>
        </c:ser>
        <c:ser>
          <c:idx val="1"/>
          <c:order val="1"/>
          <c:tx>
            <c:strRef>
              <c:f>Sheet1!$AE$99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Sheet1!$AC$100:$AC$102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Sheet1!$AE$100:$AE$102</c:f>
              <c:numCache>
                <c:formatCode>_(* #,##0_);_(* \(#,##0\);_(* "-"??_);_(@_)</c:formatCode>
                <c:ptCount val="3"/>
                <c:pt idx="0">
                  <c:v>4402.0720000000001</c:v>
                </c:pt>
                <c:pt idx="1">
                  <c:v>4575.8379999999997</c:v>
                </c:pt>
                <c:pt idx="2">
                  <c:v>48944.09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C8-4CF0-AD3E-F955E7771D54}"/>
            </c:ext>
          </c:extLst>
        </c:ser>
        <c:ser>
          <c:idx val="2"/>
          <c:order val="2"/>
          <c:tx>
            <c:strRef>
              <c:f>Sheet1!$AF$99</c:f>
              <c:strCache>
                <c:ptCount val="1"/>
                <c:pt idx="0">
                  <c:v>Public Transportation*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Sheet1!$AC$100:$AC$102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Sheet1!$AF$100:$AF$102</c:f>
              <c:numCache>
                <c:formatCode>_(* #,##0_);_(* \(#,##0\);_(* "-"??_);_(@_)</c:formatCode>
                <c:ptCount val="3"/>
                <c:pt idx="0">
                  <c:v>2571.42</c:v>
                </c:pt>
                <c:pt idx="1">
                  <c:v>1603.356</c:v>
                </c:pt>
                <c:pt idx="2">
                  <c:v>10951.224000000002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C8-4CF0-AD3E-F955E7771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018176"/>
        <c:axId val="161018568"/>
      </c:barChart>
      <c:catAx>
        <c:axId val="16101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1018568"/>
        <c:crosses val="autoZero"/>
        <c:auto val="1"/>
        <c:lblAlgn val="ctr"/>
        <c:lblOffset val="100"/>
        <c:noMultiLvlLbl val="0"/>
      </c:catAx>
      <c:valAx>
        <c:axId val="16101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101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How People Get to Work</a:t>
            </a:r>
            <a:r>
              <a:rPr lang="en-US" baseline="0">
                <a:solidFill>
                  <a:sysClr val="windowText" lastClr="000000"/>
                </a:solidFill>
              </a:rPr>
              <a:t>,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Travis County</a:t>
            </a:r>
            <a:r>
              <a:rPr lang="en-US">
                <a:solidFill>
                  <a:sysClr val="windowText" lastClr="000000"/>
                </a:solidFill>
              </a:rPr>
              <a:t> 2017-2021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Sheet1!$Q$118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Sheet1!$P$119:$P$120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Sheet1!$Q$119:$Q$120</c:f>
              <c:numCache>
                <c:formatCode>0.0%</c:formatCode>
                <c:ptCount val="2"/>
                <c:pt idx="0">
                  <c:v>0.6372480893200706</c:v>
                </c:pt>
                <c:pt idx="1">
                  <c:v>0.67009592897574444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E-4F2A-8AA0-792F1863BD64}"/>
            </c:ext>
          </c:extLst>
        </c:ser>
        <c:ser>
          <c:idx val="1"/>
          <c:order val="1"/>
          <c:tx>
            <c:strRef>
              <c:f>Sheet1!$R$118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Sheet1!$P$119:$P$120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Sheet1!$R$119:$R$120</c:f>
              <c:numCache>
                <c:formatCode>0.0%</c:formatCode>
                <c:ptCount val="2"/>
                <c:pt idx="0">
                  <c:v>0.12559194083908398</c:v>
                </c:pt>
                <c:pt idx="1">
                  <c:v>7.7424857885134452E-2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E-4F2A-8AA0-792F1863BD64}"/>
            </c:ext>
          </c:extLst>
        </c:ser>
        <c:ser>
          <c:idx val="2"/>
          <c:order val="2"/>
          <c:tx>
            <c:strRef>
              <c:f>Sheet1!$S$118</c:f>
              <c:strCache>
                <c:ptCount val="1"/>
                <c:pt idx="0">
                  <c:v>Public Transportation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Sheet1!$P$119:$P$120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Sheet1!$S$119:$S$120</c:f>
              <c:numCache>
                <c:formatCode>0.0%</c:formatCode>
                <c:ptCount val="2"/>
                <c:pt idx="0">
                  <c:v>5.8400921863599402E-2</c:v>
                </c:pt>
                <c:pt idx="1">
                  <c:v>1.7323786423821017E-2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BE-4F2A-8AA0-792F1863B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019744"/>
        <c:axId val="161020136"/>
      </c:barChart>
      <c:catAx>
        <c:axId val="16101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20136"/>
        <c:crosses val="autoZero"/>
        <c:auto val="1"/>
        <c:lblAlgn val="ctr"/>
        <c:lblOffset val="100"/>
        <c:noMultiLvlLbl val="0"/>
      </c:catAx>
      <c:valAx>
        <c:axId val="16102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1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Means of Transportation To Work by Income Level, Travis County, 2018-2022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Sheet1!$X$52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Sheet1!$W$53:$W$55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Sheet1!$X$53:$X$55</c:f>
              <c:numCache>
                <c:formatCode>0.0%</c:formatCode>
                <c:ptCount val="3"/>
                <c:pt idx="0">
                  <c:v>5.2000000000000005E-2</c:v>
                </c:pt>
                <c:pt idx="1">
                  <c:v>4.5999999999999999E-2</c:v>
                </c:pt>
                <c:pt idx="2">
                  <c:v>0.90099999999999991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3-43AC-8F71-61AC77CDA38D}"/>
            </c:ext>
          </c:extLst>
        </c:ser>
        <c:ser>
          <c:idx val="1"/>
          <c:order val="1"/>
          <c:tx>
            <c:strRef>
              <c:f>Sheet1!$Y$52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Sheet1!$W$53:$W$55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Sheet1!$Y$53:$Y$55</c:f>
              <c:numCache>
                <c:formatCode>0.0%</c:formatCode>
                <c:ptCount val="3"/>
                <c:pt idx="0">
                  <c:v>8.4000000000000005E-2</c:v>
                </c:pt>
                <c:pt idx="1">
                  <c:v>7.8E-2</c:v>
                </c:pt>
                <c:pt idx="2">
                  <c:v>0.83799999999999997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E3-43AC-8F71-61AC77CDA38D}"/>
            </c:ext>
          </c:extLst>
        </c:ser>
        <c:ser>
          <c:idx val="2"/>
          <c:order val="2"/>
          <c:tx>
            <c:strRef>
              <c:f>Sheet1!$Z$52</c:f>
              <c:strCache>
                <c:ptCount val="1"/>
                <c:pt idx="0">
                  <c:v>Public Transportation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Sheet1!$W$53:$W$55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Sheet1!$Z$53:$Z$55</c:f>
              <c:numCache>
                <c:formatCode>0.0%</c:formatCode>
                <c:ptCount val="3"/>
                <c:pt idx="0">
                  <c:v>0.17199999999999999</c:v>
                </c:pt>
                <c:pt idx="1">
                  <c:v>0.109</c:v>
                </c:pt>
                <c:pt idx="2">
                  <c:v>0.71900000000000008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E3-43AC-8F71-61AC77CDA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029856"/>
        <c:axId val="160030248"/>
      </c:barChart>
      <c:catAx>
        <c:axId val="16002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030248"/>
        <c:crosses val="autoZero"/>
        <c:auto val="1"/>
        <c:lblAlgn val="ctr"/>
        <c:lblOffset val="100"/>
        <c:noMultiLvlLbl val="0"/>
      </c:catAx>
      <c:valAx>
        <c:axId val="16003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02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Means of Transportation To Work by Income Level, Travis County, 2018-2022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Sheet1!$AD$52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Sheet1!$AC$53:$AC$55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Sheet1!$AD$53:$AD$55</c:f>
              <c:numCache>
                <c:formatCode>_(* #,##0_);_(* \(#,##0\);_(* "-"??_);_(@_)</c:formatCode>
                <c:ptCount val="3"/>
                <c:pt idx="0">
                  <c:v>23731.448</c:v>
                </c:pt>
                <c:pt idx="1">
                  <c:v>20993.203999999998</c:v>
                </c:pt>
                <c:pt idx="2">
                  <c:v>411192.97399999999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3-433C-B697-181DD6F01306}"/>
            </c:ext>
          </c:extLst>
        </c:ser>
        <c:ser>
          <c:idx val="1"/>
          <c:order val="1"/>
          <c:tx>
            <c:strRef>
              <c:f>Sheet1!$AE$52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Sheet1!$AC$53:$AC$55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Sheet1!$AE$53:$AE$55</c:f>
              <c:numCache>
                <c:formatCode>_(* #,##0_);_(* \(#,##0\);_(* "-"??_);_(@_)</c:formatCode>
                <c:ptCount val="3"/>
                <c:pt idx="0">
                  <c:v>4713.8280000000004</c:v>
                </c:pt>
                <c:pt idx="1">
                  <c:v>4377.1260000000002</c:v>
                </c:pt>
                <c:pt idx="2">
                  <c:v>47026.045999999995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A3-433C-B697-181DD6F01306}"/>
            </c:ext>
          </c:extLst>
        </c:ser>
        <c:ser>
          <c:idx val="2"/>
          <c:order val="2"/>
          <c:tx>
            <c:strRef>
              <c:f>Sheet1!$AF$52</c:f>
              <c:strCache>
                <c:ptCount val="1"/>
                <c:pt idx="0">
                  <c:v>Public Transportation*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Sheet1!$AC$53:$AC$55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Sheet1!$AF$53:$AF$55</c:f>
              <c:numCache>
                <c:formatCode>_(* #,##0_);_(* \(#,##0\);_(* "-"??_);_(@_)</c:formatCode>
                <c:ptCount val="3"/>
                <c:pt idx="0">
                  <c:v>2430.3599999999997</c:v>
                </c:pt>
                <c:pt idx="1">
                  <c:v>1540.17</c:v>
                </c:pt>
                <c:pt idx="2">
                  <c:v>10159.470000000001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A3-433C-B697-181DD6F01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018176"/>
        <c:axId val="161018568"/>
      </c:barChart>
      <c:catAx>
        <c:axId val="16101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1018568"/>
        <c:crosses val="autoZero"/>
        <c:auto val="1"/>
        <c:lblAlgn val="ctr"/>
        <c:lblOffset val="100"/>
        <c:noMultiLvlLbl val="0"/>
      </c:catAx>
      <c:valAx>
        <c:axId val="16101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101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How People Get to Work</a:t>
            </a:r>
            <a:r>
              <a:rPr lang="en-US" baseline="0">
                <a:solidFill>
                  <a:sysClr val="windowText" lastClr="000000"/>
                </a:solidFill>
              </a:rPr>
              <a:t>,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Travis County</a:t>
            </a:r>
            <a:r>
              <a:rPr lang="en-US">
                <a:solidFill>
                  <a:sysClr val="windowText" lastClr="000000"/>
                </a:solidFill>
              </a:rPr>
              <a:t> 2018-2022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Sheet1!$Q$62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Sheet1!$P$63:$P$64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Sheet1!$Q$63:$Q$64</c:f>
              <c:numCache>
                <c:formatCode>0.0%</c:formatCode>
                <c:ptCount val="2"/>
                <c:pt idx="0">
                  <c:v>0.62072397310846006</c:v>
                </c:pt>
                <c:pt idx="1">
                  <c:v>0.63339180929434691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0-43EE-9A3A-293D94A907D0}"/>
            </c:ext>
          </c:extLst>
        </c:ser>
        <c:ser>
          <c:idx val="1"/>
          <c:order val="1"/>
          <c:tx>
            <c:strRef>
              <c:f>Sheet1!$R$62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Sheet1!$P$63:$P$64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Sheet1!$R$63:$R$64</c:f>
              <c:numCache>
                <c:formatCode>0.0%</c:formatCode>
                <c:ptCount val="2"/>
                <c:pt idx="0">
                  <c:v>0.12617142524051944</c:v>
                </c:pt>
                <c:pt idx="1">
                  <c:v>7.2437795009355349E-2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C0-43EE-9A3A-293D94A907D0}"/>
            </c:ext>
          </c:extLst>
        </c:ser>
        <c:ser>
          <c:idx val="2"/>
          <c:order val="2"/>
          <c:tx>
            <c:strRef>
              <c:f>Sheet1!$S$62</c:f>
              <c:strCache>
                <c:ptCount val="1"/>
                <c:pt idx="0">
                  <c:v>Public Transportation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Sheet1!$P$63:$P$64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Sheet1!$S$63:$S$64</c:f>
              <c:numCache>
                <c:formatCode>0.0%</c:formatCode>
                <c:ptCount val="2"/>
                <c:pt idx="0">
                  <c:v>5.5106144972270184E-2</c:v>
                </c:pt>
                <c:pt idx="1">
                  <c:v>1.5649404274041996E-2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C0-43EE-9A3A-293D94A90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019744"/>
        <c:axId val="161020136"/>
      </c:barChart>
      <c:catAx>
        <c:axId val="16101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20136"/>
        <c:crosses val="autoZero"/>
        <c:auto val="1"/>
        <c:lblAlgn val="ctr"/>
        <c:lblOffset val="100"/>
        <c:noMultiLvlLbl val="0"/>
      </c:catAx>
      <c:valAx>
        <c:axId val="16102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1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How People Get to Work</a:t>
            </a:r>
            <a:r>
              <a:rPr lang="en-US" baseline="0">
                <a:solidFill>
                  <a:sysClr val="windowText" lastClr="000000"/>
                </a:solidFill>
              </a:rPr>
              <a:t>,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Travis County</a:t>
            </a:r>
            <a:r>
              <a:rPr lang="en-US">
                <a:solidFill>
                  <a:sysClr val="windowText" lastClr="000000"/>
                </a:solidFill>
              </a:rPr>
              <a:t> 2013-2017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Sheet1!$Q$260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Sheet1!$P$261:$P$262</c:f>
              <c:strCache>
                <c:ptCount val="1"/>
                <c:pt idx="0">
                  <c:v>Above 150% Poverty</c:v>
                </c:pt>
              </c:strCache>
            </c:strRef>
          </c:cat>
          <c:val>
            <c:numRef>
              <c:f>Sheet1!$Q$261:$Q$262</c:f>
              <c:numCache>
                <c:formatCode>General</c:formatCode>
                <c:ptCount val="2"/>
                <c:pt idx="0" formatCode="0%">
                  <c:v>0.79001653447870313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9-4E88-AFA2-C42B4BAD47F6}"/>
            </c:ext>
          </c:extLst>
        </c:ser>
        <c:ser>
          <c:idx val="1"/>
          <c:order val="1"/>
          <c:tx>
            <c:strRef>
              <c:f>Sheet1!$R$260</c:f>
              <c:strCache>
                <c:ptCount val="1"/>
                <c:pt idx="0">
                  <c:v>13%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Sheet1!$P$261:$P$262</c:f>
              <c:strCache>
                <c:ptCount val="1"/>
                <c:pt idx="0">
                  <c:v>Above 150% Poverty</c:v>
                </c:pt>
              </c:strCache>
            </c:strRef>
          </c:cat>
          <c:val>
            <c:numRef>
              <c:f>Sheet1!$R$261:$R$262</c:f>
              <c:numCache>
                <c:formatCode>General</c:formatCode>
                <c:ptCount val="2"/>
                <c:pt idx="0" formatCode="0%">
                  <c:v>9.1368533384438386E-2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9-4E88-AFA2-C42B4BAD47F6}"/>
            </c:ext>
          </c:extLst>
        </c:ser>
        <c:ser>
          <c:idx val="2"/>
          <c:order val="2"/>
          <c:tx>
            <c:strRef>
              <c:f>Sheet1!$S$260</c:f>
              <c:strCache>
                <c:ptCount val="1"/>
                <c:pt idx="0">
                  <c:v>7%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Sheet1!$P$261:$P$262</c:f>
              <c:strCache>
                <c:ptCount val="1"/>
                <c:pt idx="0">
                  <c:v>Above 150% Poverty</c:v>
                </c:pt>
              </c:strCache>
            </c:strRef>
          </c:cat>
          <c:val>
            <c:numRef>
              <c:f>Sheet1!$S$261:$S$262</c:f>
              <c:numCache>
                <c:formatCode>General</c:formatCode>
                <c:ptCount val="2"/>
                <c:pt idx="0" formatCode="0%">
                  <c:v>2.6538763506178838E-2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9-4E88-AFA2-C42B4BAD4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019744"/>
        <c:axId val="161020136"/>
      </c:barChart>
      <c:catAx>
        <c:axId val="16101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20136"/>
        <c:crosses val="autoZero"/>
        <c:auto val="1"/>
        <c:lblAlgn val="ctr"/>
        <c:lblOffset val="100"/>
        <c:noMultiLvlLbl val="0"/>
      </c:catAx>
      <c:valAx>
        <c:axId val="16102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1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Means of Transportation To Work by Income Level, Travis County, 2019-2023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Sheet1!$X$6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Sheet1!$W$7:$W$9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Sheet1!$X$7:$X$9</c:f>
              <c:numCache>
                <c:formatCode>0.0%</c:formatCode>
                <c:ptCount val="3"/>
                <c:pt idx="0">
                  <c:v>5.3999999999999999E-2</c:v>
                </c:pt>
                <c:pt idx="1">
                  <c:v>4.3999999999999997E-2</c:v>
                </c:pt>
                <c:pt idx="2">
                  <c:v>0.90200000000000002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1-4E06-BCF2-2CE7174668F8}"/>
            </c:ext>
          </c:extLst>
        </c:ser>
        <c:ser>
          <c:idx val="1"/>
          <c:order val="1"/>
          <c:tx>
            <c:strRef>
              <c:f>Sheet1!$Y$6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Sheet1!$W$7:$W$9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Sheet1!$Y$7:$Y$9</c:f>
              <c:numCache>
                <c:formatCode>0.0%</c:formatCode>
                <c:ptCount val="3"/>
                <c:pt idx="0">
                  <c:v>8.4000000000000005E-2</c:v>
                </c:pt>
                <c:pt idx="1">
                  <c:v>7.1999999999999995E-2</c:v>
                </c:pt>
                <c:pt idx="2">
                  <c:v>0.84499999999999997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1-4E06-BCF2-2CE7174668F8}"/>
            </c:ext>
          </c:extLst>
        </c:ser>
        <c:ser>
          <c:idx val="2"/>
          <c:order val="2"/>
          <c:tx>
            <c:strRef>
              <c:f>Sheet1!$Z$6</c:f>
              <c:strCache>
                <c:ptCount val="1"/>
                <c:pt idx="0">
                  <c:v>Public Transportation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Sheet1!$W$7:$W$9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Sheet1!$Z$7:$Z$9</c:f>
              <c:numCache>
                <c:formatCode>0.0%</c:formatCode>
                <c:ptCount val="3"/>
                <c:pt idx="0">
                  <c:v>0.14699999999999999</c:v>
                </c:pt>
                <c:pt idx="1">
                  <c:v>9.6000000000000002E-2</c:v>
                </c:pt>
                <c:pt idx="2">
                  <c:v>0.75800000000000001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C1-4E06-BCF2-2CE717466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029856"/>
        <c:axId val="160030248"/>
      </c:barChart>
      <c:catAx>
        <c:axId val="16002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030248"/>
        <c:crosses val="autoZero"/>
        <c:auto val="1"/>
        <c:lblAlgn val="ctr"/>
        <c:lblOffset val="100"/>
        <c:noMultiLvlLbl val="0"/>
      </c:catAx>
      <c:valAx>
        <c:axId val="16003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02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Means of Transportation To Work by Income Level, Travis County, 2019-2023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Sheet1!$AD$6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Sheet1!$AC$7:$AC$9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Sheet1!$AD$7:$AD$9</c:f>
              <c:numCache>
                <c:formatCode>_(* #,##0_);_(* \(#,##0\);_(* "-"??_);_(@_)</c:formatCode>
                <c:ptCount val="3"/>
                <c:pt idx="0">
                  <c:v>23663.88</c:v>
                </c:pt>
                <c:pt idx="1">
                  <c:v>19281.68</c:v>
                </c:pt>
                <c:pt idx="2">
                  <c:v>395274.44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8-4E40-9E64-710F37C4063B}"/>
            </c:ext>
          </c:extLst>
        </c:ser>
        <c:ser>
          <c:idx val="1"/>
          <c:order val="1"/>
          <c:tx>
            <c:strRef>
              <c:f>Sheet1!$AE$6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Sheet1!$AC$7:$AC$9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Sheet1!$AE$7:$AE$9</c:f>
              <c:numCache>
                <c:formatCode>_(* #,##0_);_(* \(#,##0\);_(* "-"??_);_(@_)</c:formatCode>
                <c:ptCount val="3"/>
                <c:pt idx="0">
                  <c:v>4594.1280000000006</c:v>
                </c:pt>
                <c:pt idx="1">
                  <c:v>3937.8239999999996</c:v>
                </c:pt>
                <c:pt idx="2">
                  <c:v>46214.74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98-4E40-9E64-710F37C4063B}"/>
            </c:ext>
          </c:extLst>
        </c:ser>
        <c:ser>
          <c:idx val="2"/>
          <c:order val="2"/>
          <c:tx>
            <c:strRef>
              <c:f>Sheet1!$AF$6</c:f>
              <c:strCache>
                <c:ptCount val="1"/>
                <c:pt idx="0">
                  <c:v>Public Transportation*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Sheet1!$AC$7:$AC$9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Sheet1!$AF$7:$AF$9</c:f>
              <c:numCache>
                <c:formatCode>_(* #,##0_);_(* \(#,##0\);_(* "-"??_);_(@_)</c:formatCode>
                <c:ptCount val="3"/>
                <c:pt idx="0">
                  <c:v>1784.8739999999998</c:v>
                </c:pt>
                <c:pt idx="1">
                  <c:v>1165.6320000000001</c:v>
                </c:pt>
                <c:pt idx="2">
                  <c:v>9203.6360000000004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98-4E40-9E64-710F37C40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018176"/>
        <c:axId val="161018568"/>
      </c:barChart>
      <c:catAx>
        <c:axId val="16101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1018568"/>
        <c:crosses val="autoZero"/>
        <c:auto val="1"/>
        <c:lblAlgn val="ctr"/>
        <c:lblOffset val="100"/>
        <c:noMultiLvlLbl val="0"/>
      </c:catAx>
      <c:valAx>
        <c:axId val="16101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101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How People Get to Work</a:t>
            </a:r>
            <a:r>
              <a:rPr lang="en-US" baseline="0">
                <a:solidFill>
                  <a:sysClr val="windowText" lastClr="000000"/>
                </a:solidFill>
              </a:rPr>
              <a:t>,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Travis County</a:t>
            </a:r>
            <a:r>
              <a:rPr lang="en-US">
                <a:solidFill>
                  <a:sysClr val="windowText" lastClr="000000"/>
                </a:solidFill>
              </a:rPr>
              <a:t> 2019-2023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Sheet1!$Q$25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Sheet1!$P$26:$P$27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Sheet1!$Q$26:$Q$27</c:f>
              <c:numCache>
                <c:formatCode>0.0%</c:formatCode>
                <c:ptCount val="2"/>
                <c:pt idx="0">
                  <c:v>0.62449617070834296</c:v>
                </c:pt>
                <c:pt idx="1">
                  <c:v>0.59900653108759416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1-47E5-B837-58498B841DF4}"/>
            </c:ext>
          </c:extLst>
        </c:ser>
        <c:ser>
          <c:idx val="1"/>
          <c:order val="1"/>
          <c:tx>
            <c:strRef>
              <c:f>Sheet1!$R$25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Sheet1!$P$26:$P$27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Sheet1!$R$26:$R$27</c:f>
              <c:numCache>
                <c:formatCode>0.0%</c:formatCode>
                <c:ptCount val="2"/>
                <c:pt idx="0">
                  <c:v>0.12406803759614239</c:v>
                </c:pt>
                <c:pt idx="1">
                  <c:v>7.0034710801222269E-2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A1-47E5-B837-58498B841DF4}"/>
            </c:ext>
          </c:extLst>
        </c:ser>
        <c:ser>
          <c:idx val="2"/>
          <c:order val="2"/>
          <c:tx>
            <c:strRef>
              <c:f>Sheet1!$S$25</c:f>
              <c:strCache>
                <c:ptCount val="1"/>
                <c:pt idx="0">
                  <c:v>Public Transportation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Sheet1!$P$26:$P$27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Sheet1!$S$26:$S$27</c:f>
              <c:numCache>
                <c:formatCode>0.0%</c:formatCode>
                <c:ptCount val="2"/>
                <c:pt idx="0">
                  <c:v>4.290501040508006E-2</c:v>
                </c:pt>
                <c:pt idx="1">
                  <c:v>1.3947367995140039E-2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1-47E5-B837-58498B841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019744"/>
        <c:axId val="161020136"/>
      </c:barChart>
      <c:catAx>
        <c:axId val="16101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20136"/>
        <c:crosses val="autoZero"/>
        <c:auto val="1"/>
        <c:lblAlgn val="ctr"/>
        <c:lblOffset val="100"/>
        <c:noMultiLvlLbl val="0"/>
      </c:catAx>
      <c:valAx>
        <c:axId val="16102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1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Means of Transportation To Work by Income Level, Travis County, 2013-2017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Sheet1!$X$286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Sheet1!$W$287:$W$289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Sheet1!$X$287:$X$289</c:f>
              <c:numCache>
                <c:formatCode>0%</c:formatCode>
                <c:ptCount val="3"/>
                <c:pt idx="0">
                  <c:v>6.2E-2</c:v>
                </c:pt>
                <c:pt idx="1">
                  <c:v>5.8000000000000003E-2</c:v>
                </c:pt>
                <c:pt idx="2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D-42A3-9E2E-18A9041388E9}"/>
            </c:ext>
          </c:extLst>
        </c:ser>
        <c:ser>
          <c:idx val="1"/>
          <c:order val="1"/>
          <c:tx>
            <c:strRef>
              <c:f>Sheet1!$Y$286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Sheet1!$W$287:$W$289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Sheet1!$Y$287:$Y$289</c:f>
              <c:numCache>
                <c:formatCode>0%</c:formatCode>
                <c:ptCount val="3"/>
                <c:pt idx="0">
                  <c:v>9.0999999999999998E-2</c:v>
                </c:pt>
                <c:pt idx="1">
                  <c:v>9.2999999999999999E-2</c:v>
                </c:pt>
                <c:pt idx="2">
                  <c:v>0.81599999999999995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1D-42A3-9E2E-18A9041388E9}"/>
            </c:ext>
          </c:extLst>
        </c:ser>
        <c:ser>
          <c:idx val="2"/>
          <c:order val="2"/>
          <c:tx>
            <c:strRef>
              <c:f>Sheet1!$Z$286</c:f>
              <c:strCache>
                <c:ptCount val="1"/>
                <c:pt idx="0">
                  <c:v>Public Transportation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Sheet1!$W$287:$W$289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Sheet1!$Z$287:$Z$289</c:f>
              <c:numCache>
                <c:formatCode>0%</c:formatCode>
                <c:ptCount val="3"/>
                <c:pt idx="0">
                  <c:v>0.20699999999999999</c:v>
                </c:pt>
                <c:pt idx="1">
                  <c:v>0.11799999999999999</c:v>
                </c:pt>
                <c:pt idx="2">
                  <c:v>0.67500000000000004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1D-42A3-9E2E-18A904138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029856"/>
        <c:axId val="160030248"/>
      </c:barChart>
      <c:catAx>
        <c:axId val="16002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030248"/>
        <c:crosses val="autoZero"/>
        <c:auto val="1"/>
        <c:lblAlgn val="ctr"/>
        <c:lblOffset val="100"/>
        <c:noMultiLvlLbl val="0"/>
      </c:catAx>
      <c:valAx>
        <c:axId val="16003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02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Means of Transportation To Work by Income Level, Travis County, 2013-2017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Sheet1!$AD$286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Sheet1!$AC$287:$AC$289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Sheet1!$AD$287:$AD$289</c:f>
              <c:numCache>
                <c:formatCode>_(* #,##0_);_(* \(#,##0\);_(* "-"??_);_(@_)</c:formatCode>
                <c:ptCount val="3"/>
                <c:pt idx="0">
                  <c:v>29250.236000000001</c:v>
                </c:pt>
                <c:pt idx="1">
                  <c:v>27363.124</c:v>
                </c:pt>
                <c:pt idx="2">
                  <c:v>415164.64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8-4F62-974A-559EAD466B2E}"/>
            </c:ext>
          </c:extLst>
        </c:ser>
        <c:ser>
          <c:idx val="1"/>
          <c:order val="1"/>
          <c:tx>
            <c:strRef>
              <c:f>Sheet1!$AE$286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Sheet1!$AC$287:$AC$289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Sheet1!$AE$287:$AE$289</c:f>
              <c:numCache>
                <c:formatCode>_(* #,##0_);_(* \(#,##0\);_(* "-"??_);_(@_)</c:formatCode>
                <c:ptCount val="3"/>
                <c:pt idx="0">
                  <c:v>5581.1210000000001</c:v>
                </c:pt>
                <c:pt idx="1">
                  <c:v>5703.7830000000004</c:v>
                </c:pt>
                <c:pt idx="2">
                  <c:v>50046.095999999998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C8-4F62-974A-559EAD466B2E}"/>
            </c:ext>
          </c:extLst>
        </c:ser>
        <c:ser>
          <c:idx val="2"/>
          <c:order val="2"/>
          <c:tx>
            <c:strRef>
              <c:f>Sheet1!$AF$286</c:f>
              <c:strCache>
                <c:ptCount val="1"/>
                <c:pt idx="0">
                  <c:v>Public Transportation*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Sheet1!$AC$287:$AC$289</c:f>
              <c:strCache>
                <c:ptCount val="3"/>
                <c:pt idx="0">
                  <c:v>100% Poverty</c:v>
                </c:pt>
                <c:pt idx="1">
                  <c:v>100% - 150% Poverty</c:v>
                </c:pt>
                <c:pt idx="2">
                  <c:v>Above 150% Poverty</c:v>
                </c:pt>
              </c:strCache>
            </c:strRef>
          </c:cat>
          <c:val>
            <c:numRef>
              <c:f>Sheet1!$AF$287:$AF$289</c:f>
              <c:numCache>
                <c:formatCode>_(* #,##0_);_(* \(#,##0\);_(* "-"??_);_(@_)</c:formatCode>
                <c:ptCount val="3"/>
                <c:pt idx="0">
                  <c:v>4209.759</c:v>
                </c:pt>
                <c:pt idx="1">
                  <c:v>2399.7660000000001</c:v>
                </c:pt>
                <c:pt idx="2">
                  <c:v>13727.475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C8-4F62-974A-559EAD466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018176"/>
        <c:axId val="161018568"/>
      </c:barChart>
      <c:catAx>
        <c:axId val="16101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1018568"/>
        <c:crosses val="autoZero"/>
        <c:auto val="1"/>
        <c:lblAlgn val="ctr"/>
        <c:lblOffset val="100"/>
        <c:noMultiLvlLbl val="0"/>
      </c:catAx>
      <c:valAx>
        <c:axId val="16101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101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How People Get to Work</a:t>
            </a:r>
            <a:r>
              <a:rPr lang="en-US" baseline="0">
                <a:solidFill>
                  <a:sysClr val="windowText" lastClr="000000"/>
                </a:solidFill>
              </a:rPr>
              <a:t>,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Travis County</a:t>
            </a:r>
            <a:r>
              <a:rPr lang="en-US">
                <a:solidFill>
                  <a:sysClr val="windowText" lastClr="000000"/>
                </a:solidFill>
              </a:rPr>
              <a:t> 2013-2017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Sheet1!$Q$305</c:f>
              <c:strCache>
                <c:ptCount val="1"/>
                <c:pt idx="0">
                  <c:v>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Sheet1!$P$306:$P$307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Sheet1!$Q$306:$Q$307</c:f>
              <c:numCache>
                <c:formatCode>0%</c:formatCode>
                <c:ptCount val="2"/>
                <c:pt idx="0">
                  <c:v>0.66844887079344395</c:v>
                </c:pt>
                <c:pt idx="1">
                  <c:v>0.75850164399502418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6-40E3-8137-55DE96D8DD21}"/>
            </c:ext>
          </c:extLst>
        </c:ser>
        <c:ser>
          <c:idx val="1"/>
          <c:order val="1"/>
          <c:tx>
            <c:strRef>
              <c:f>Sheet1!$R$305</c:f>
              <c:strCache>
                <c:ptCount val="1"/>
                <c:pt idx="0">
                  <c:v>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Sheet1!$P$306:$P$307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Sheet1!$R$306:$R$307</c:f>
              <c:numCache>
                <c:formatCode>0%</c:formatCode>
                <c:ptCount val="2"/>
                <c:pt idx="0">
                  <c:v>0.13324383742304677</c:v>
                </c:pt>
                <c:pt idx="1">
                  <c:v>9.1433716733517564E-2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36-40E3-8137-55DE96D8DD21}"/>
            </c:ext>
          </c:extLst>
        </c:ser>
        <c:ser>
          <c:idx val="2"/>
          <c:order val="2"/>
          <c:tx>
            <c:strRef>
              <c:f>Sheet1!$S$305</c:f>
              <c:strCache>
                <c:ptCount val="1"/>
                <c:pt idx="0">
                  <c:v>Public Transportation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Sheet1!$P$306:$P$307</c:f>
              <c:strCache>
                <c:ptCount val="2"/>
                <c:pt idx="0">
                  <c:v>150% Poverty or Less</c:v>
                </c:pt>
                <c:pt idx="1">
                  <c:v>Above 150% Poverty</c:v>
                </c:pt>
              </c:strCache>
            </c:strRef>
          </c:cat>
          <c:val>
            <c:numRef>
              <c:f>Sheet1!$S$306:$S$307</c:f>
              <c:numCache>
                <c:formatCode>0%</c:formatCode>
                <c:ptCount val="2"/>
                <c:pt idx="0">
                  <c:v>7.8040404645317585E-2</c:v>
                </c:pt>
                <c:pt idx="1">
                  <c:v>2.5079959496070267E-2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36-40E3-8137-55DE96D8D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019744"/>
        <c:axId val="161020136"/>
      </c:barChart>
      <c:catAx>
        <c:axId val="16101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20136"/>
        <c:crosses val="autoZero"/>
        <c:auto val="1"/>
        <c:lblAlgn val="ctr"/>
        <c:lblOffset val="100"/>
        <c:noMultiLvlLbl val="0"/>
      </c:catAx>
      <c:valAx>
        <c:axId val="16102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1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</xdr:colOff>
      <xdr:row>246</xdr:row>
      <xdr:rowOff>0</xdr:rowOff>
    </xdr:from>
    <xdr:to>
      <xdr:col>27</xdr:col>
      <xdr:colOff>66675</xdr:colOff>
      <xdr:row>261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266700</xdr:colOff>
      <xdr:row>246</xdr:row>
      <xdr:rowOff>9525</xdr:rowOff>
    </xdr:from>
    <xdr:to>
      <xdr:col>32</xdr:col>
      <xdr:colOff>466725</xdr:colOff>
      <xdr:row>261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480060</xdr:colOff>
      <xdr:row>263</xdr:row>
      <xdr:rowOff>91440</xdr:rowOff>
    </xdr:from>
    <xdr:to>
      <xdr:col>27</xdr:col>
      <xdr:colOff>350520</xdr:colOff>
      <xdr:row>277</xdr:row>
      <xdr:rowOff>45720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38100</xdr:colOff>
      <xdr:row>11</xdr:row>
      <xdr:rowOff>0</xdr:rowOff>
    </xdr:from>
    <xdr:to>
      <xdr:col>27</xdr:col>
      <xdr:colOff>66675</xdr:colOff>
      <xdr:row>26</xdr:row>
      <xdr:rowOff>114300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3245D64-6942-48E6-B5F2-649EC5EB8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266700</xdr:colOff>
      <xdr:row>11</xdr:row>
      <xdr:rowOff>9525</xdr:rowOff>
    </xdr:from>
    <xdr:to>
      <xdr:col>32</xdr:col>
      <xdr:colOff>466725</xdr:colOff>
      <xdr:row>26</xdr:row>
      <xdr:rowOff>123825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7765FC7A-0AC9-48A3-86BD-D1986170B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480060</xdr:colOff>
      <xdr:row>28</xdr:row>
      <xdr:rowOff>91440</xdr:rowOff>
    </xdr:from>
    <xdr:to>
      <xdr:col>27</xdr:col>
      <xdr:colOff>350520</xdr:colOff>
      <xdr:row>42</xdr:row>
      <xdr:rowOff>45720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B87F57DF-8EA3-4097-936B-852395227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38100</xdr:colOff>
      <xdr:row>291</xdr:row>
      <xdr:rowOff>0</xdr:rowOff>
    </xdr:from>
    <xdr:to>
      <xdr:col>27</xdr:col>
      <xdr:colOff>66675</xdr:colOff>
      <xdr:row>306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DF9433E-A59F-4253-BE96-3F0839618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266700</xdr:colOff>
      <xdr:row>291</xdr:row>
      <xdr:rowOff>9525</xdr:rowOff>
    </xdr:from>
    <xdr:to>
      <xdr:col>32</xdr:col>
      <xdr:colOff>466725</xdr:colOff>
      <xdr:row>306</xdr:row>
      <xdr:rowOff>123825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38762F2-A674-4812-AC5C-FA6FAE5F0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480060</xdr:colOff>
      <xdr:row>308</xdr:row>
      <xdr:rowOff>91440</xdr:rowOff>
    </xdr:from>
    <xdr:to>
      <xdr:col>27</xdr:col>
      <xdr:colOff>350520</xdr:colOff>
      <xdr:row>322</xdr:row>
      <xdr:rowOff>45720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B80F1AF-7051-4D88-883B-DC03D9284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38100</xdr:colOff>
      <xdr:row>245</xdr:row>
      <xdr:rowOff>0</xdr:rowOff>
    </xdr:from>
    <xdr:to>
      <xdr:col>27</xdr:col>
      <xdr:colOff>66675</xdr:colOff>
      <xdr:row>260</xdr:row>
      <xdr:rowOff>114300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CE45DB8-9C9A-4926-9DDA-D65DB4F01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266700</xdr:colOff>
      <xdr:row>245</xdr:row>
      <xdr:rowOff>9525</xdr:rowOff>
    </xdr:from>
    <xdr:to>
      <xdr:col>32</xdr:col>
      <xdr:colOff>466725</xdr:colOff>
      <xdr:row>260</xdr:row>
      <xdr:rowOff>123825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CC3D7C9-C977-4294-B6A4-89238D7C0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480060</xdr:colOff>
      <xdr:row>262</xdr:row>
      <xdr:rowOff>91440</xdr:rowOff>
    </xdr:from>
    <xdr:to>
      <xdr:col>27</xdr:col>
      <xdr:colOff>350520</xdr:colOff>
      <xdr:row>276</xdr:row>
      <xdr:rowOff>45720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6F8F36D-DF41-4672-A814-886C9F928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38100</xdr:colOff>
      <xdr:row>197</xdr:row>
      <xdr:rowOff>0</xdr:rowOff>
    </xdr:from>
    <xdr:to>
      <xdr:col>27</xdr:col>
      <xdr:colOff>66675</xdr:colOff>
      <xdr:row>212</xdr:row>
      <xdr:rowOff>114300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F5972109-9E05-445A-8B62-402468502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266700</xdr:colOff>
      <xdr:row>197</xdr:row>
      <xdr:rowOff>9525</xdr:rowOff>
    </xdr:from>
    <xdr:to>
      <xdr:col>32</xdr:col>
      <xdr:colOff>466725</xdr:colOff>
      <xdr:row>212</xdr:row>
      <xdr:rowOff>123825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2F6ED49E-978A-4484-9178-4D1EE9D7D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480060</xdr:colOff>
      <xdr:row>214</xdr:row>
      <xdr:rowOff>91440</xdr:rowOff>
    </xdr:from>
    <xdr:to>
      <xdr:col>27</xdr:col>
      <xdr:colOff>350520</xdr:colOff>
      <xdr:row>228</xdr:row>
      <xdr:rowOff>45720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62734713-3221-450B-A6E8-3C3169460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38100</xdr:colOff>
      <xdr:row>151</xdr:row>
      <xdr:rowOff>0</xdr:rowOff>
    </xdr:from>
    <xdr:to>
      <xdr:col>27</xdr:col>
      <xdr:colOff>66675</xdr:colOff>
      <xdr:row>166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F7A635F-CC50-4740-B271-C151CA111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27</xdr:col>
      <xdr:colOff>266700</xdr:colOff>
      <xdr:row>151</xdr:row>
      <xdr:rowOff>9525</xdr:rowOff>
    </xdr:from>
    <xdr:to>
      <xdr:col>32</xdr:col>
      <xdr:colOff>466725</xdr:colOff>
      <xdr:row>166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F89882-82EE-4D2E-A43B-82F8F0BA8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480060</xdr:colOff>
      <xdr:row>168</xdr:row>
      <xdr:rowOff>91440</xdr:rowOff>
    </xdr:from>
    <xdr:to>
      <xdr:col>27</xdr:col>
      <xdr:colOff>350520</xdr:colOff>
      <xdr:row>182</xdr:row>
      <xdr:rowOff>45720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89FA58-AA54-439E-B894-BA1B13D1E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38100</xdr:colOff>
      <xdr:row>104</xdr:row>
      <xdr:rowOff>0</xdr:rowOff>
    </xdr:from>
    <xdr:to>
      <xdr:col>27</xdr:col>
      <xdr:colOff>66675</xdr:colOff>
      <xdr:row>119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5B7AB2B-AC3F-4284-B160-D9E6882A3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27</xdr:col>
      <xdr:colOff>266700</xdr:colOff>
      <xdr:row>104</xdr:row>
      <xdr:rowOff>9525</xdr:rowOff>
    </xdr:from>
    <xdr:to>
      <xdr:col>32</xdr:col>
      <xdr:colOff>466725</xdr:colOff>
      <xdr:row>119</xdr:row>
      <xdr:rowOff>123825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7AD3070-8789-4105-9332-FD9A5FADE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21</xdr:col>
      <xdr:colOff>480060</xdr:colOff>
      <xdr:row>121</xdr:row>
      <xdr:rowOff>91440</xdr:rowOff>
    </xdr:from>
    <xdr:to>
      <xdr:col>27</xdr:col>
      <xdr:colOff>350520</xdr:colOff>
      <xdr:row>135</xdr:row>
      <xdr:rowOff>45720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66D6CD0C-C93E-4F61-A0FB-AEA5DA2E4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21</xdr:col>
      <xdr:colOff>38100</xdr:colOff>
      <xdr:row>57</xdr:row>
      <xdr:rowOff>0</xdr:rowOff>
    </xdr:from>
    <xdr:to>
      <xdr:col>27</xdr:col>
      <xdr:colOff>66675</xdr:colOff>
      <xdr:row>72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6E1DDF84-58F9-415D-AD50-2241EAE30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27</xdr:col>
      <xdr:colOff>266700</xdr:colOff>
      <xdr:row>57</xdr:row>
      <xdr:rowOff>9525</xdr:rowOff>
    </xdr:from>
    <xdr:to>
      <xdr:col>32</xdr:col>
      <xdr:colOff>466725</xdr:colOff>
      <xdr:row>72</xdr:row>
      <xdr:rowOff>123825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3C99240C-456E-4673-8B33-97BD15B67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21</xdr:col>
      <xdr:colOff>480060</xdr:colOff>
      <xdr:row>74</xdr:row>
      <xdr:rowOff>91440</xdr:rowOff>
    </xdr:from>
    <xdr:to>
      <xdr:col>27</xdr:col>
      <xdr:colOff>350520</xdr:colOff>
      <xdr:row>88</xdr:row>
      <xdr:rowOff>45720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904BE11-259D-4DFC-B8B1-5EAB01576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F327"/>
  <sheetViews>
    <sheetView tabSelected="1" zoomScale="53" zoomScaleNormal="53" workbookViewId="0">
      <selection activeCell="R37" sqref="R37"/>
    </sheetView>
  </sheetViews>
  <sheetFormatPr defaultColWidth="9" defaultRowHeight="14.25" x14ac:dyDescent="0.2"/>
  <cols>
    <col min="1" max="15" width="9" style="1"/>
    <col min="16" max="16" width="19.875" style="1" customWidth="1"/>
    <col min="17" max="18" width="11.5" style="1" customWidth="1"/>
    <col min="19" max="19" width="10.5" style="1" customWidth="1"/>
    <col min="20" max="20" width="10.625" style="1" customWidth="1"/>
    <col min="21" max="21" width="9.75" style="1" customWidth="1"/>
    <col min="22" max="29" width="9" style="1"/>
    <col min="30" max="30" width="12" style="1" customWidth="1"/>
    <col min="31" max="32" width="10.875" style="1" customWidth="1"/>
    <col min="33" max="16384" width="9" style="1"/>
  </cols>
  <sheetData>
    <row r="4" spans="1:32" ht="12" customHeight="1" x14ac:dyDescent="0.2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32" ht="12" customHeight="1" x14ac:dyDescent="0.2">
      <c r="A5" s="74" t="s">
        <v>73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32" ht="12" customHeight="1" x14ac:dyDescent="0.2">
      <c r="A6" s="76" t="s">
        <v>1</v>
      </c>
      <c r="B6" s="77"/>
      <c r="C6" s="78"/>
      <c r="D6" s="79" t="s">
        <v>2</v>
      </c>
      <c r="E6" s="80"/>
      <c r="F6" s="80"/>
      <c r="G6" s="80"/>
      <c r="H6" s="80"/>
      <c r="I6" s="80"/>
      <c r="J6" s="80"/>
      <c r="K6" s="80"/>
      <c r="L6" s="80"/>
      <c r="M6" s="81"/>
      <c r="Q6" s="1" t="s">
        <v>3</v>
      </c>
      <c r="R6" s="1" t="s">
        <v>22</v>
      </c>
      <c r="S6" s="1" t="s">
        <v>23</v>
      </c>
      <c r="T6" s="1" t="s">
        <v>28</v>
      </c>
      <c r="X6" s="1" t="s">
        <v>22</v>
      </c>
      <c r="Y6" s="1" t="s">
        <v>23</v>
      </c>
      <c r="Z6" s="1" t="s">
        <v>30</v>
      </c>
      <c r="AD6" s="1" t="s">
        <v>22</v>
      </c>
      <c r="AE6" s="1" t="s">
        <v>23</v>
      </c>
      <c r="AF6" s="1" t="s">
        <v>28</v>
      </c>
    </row>
    <row r="7" spans="1:32" ht="12" customHeight="1" x14ac:dyDescent="0.2">
      <c r="A7" s="2"/>
      <c r="B7" s="23"/>
      <c r="C7" s="3"/>
      <c r="D7" s="79" t="s">
        <v>3</v>
      </c>
      <c r="E7" s="80"/>
      <c r="F7" s="80"/>
      <c r="G7" s="81"/>
      <c r="H7" s="79" t="s">
        <v>4</v>
      </c>
      <c r="I7" s="81"/>
      <c r="J7" s="79" t="s">
        <v>5</v>
      </c>
      <c r="K7" s="81"/>
      <c r="L7" s="79" t="s">
        <v>6</v>
      </c>
      <c r="M7" s="81"/>
      <c r="P7" s="1" t="s">
        <v>24</v>
      </c>
      <c r="Q7" s="4">
        <f>F10</f>
        <v>731578</v>
      </c>
      <c r="R7" s="4">
        <f>H10</f>
        <v>438220</v>
      </c>
      <c r="S7" s="4">
        <f>J10</f>
        <v>54692</v>
      </c>
      <c r="T7" s="4">
        <f>L10</f>
        <v>12142</v>
      </c>
      <c r="W7" s="23" t="s">
        <v>25</v>
      </c>
      <c r="X7" s="66">
        <f>R8</f>
        <v>5.3999999999999999E-2</v>
      </c>
      <c r="Y7" s="66">
        <f t="shared" ref="Y7:Y9" si="0">S8</f>
        <v>8.4000000000000005E-2</v>
      </c>
      <c r="Z7" s="66">
        <f t="shared" ref="Z7:Z9" si="1">T8</f>
        <v>0.14699999999999999</v>
      </c>
      <c r="AC7" s="15" t="s">
        <v>25</v>
      </c>
      <c r="AD7" s="14">
        <f t="shared" ref="AD7:AD9" si="2">R19</f>
        <v>23663.88</v>
      </c>
      <c r="AE7" s="14">
        <f t="shared" ref="AE7:AE9" si="3">S19</f>
        <v>4594.1280000000006</v>
      </c>
      <c r="AF7" s="14">
        <f t="shared" ref="AF7:AF9" si="4">T19</f>
        <v>1784.8739999999998</v>
      </c>
    </row>
    <row r="8" spans="1:32" ht="12" customHeight="1" x14ac:dyDescent="0.2">
      <c r="A8" s="5"/>
      <c r="B8" s="24"/>
      <c r="C8" s="6"/>
      <c r="D8" s="32" t="s">
        <v>7</v>
      </c>
      <c r="E8" s="33"/>
      <c r="F8" s="34"/>
      <c r="G8" s="31" t="s">
        <v>8</v>
      </c>
      <c r="H8" s="31" t="s">
        <v>7</v>
      </c>
      <c r="I8" s="31" t="s">
        <v>8</v>
      </c>
      <c r="J8" s="31" t="s">
        <v>7</v>
      </c>
      <c r="K8" s="31" t="s">
        <v>8</v>
      </c>
      <c r="L8" s="31" t="s">
        <v>7</v>
      </c>
      <c r="M8" s="31" t="s">
        <v>8</v>
      </c>
      <c r="P8" s="23" t="s">
        <v>25</v>
      </c>
      <c r="Q8" s="7">
        <f>F11</f>
        <v>5.2999999999999999E-2</v>
      </c>
      <c r="R8" s="7">
        <f>H11</f>
        <v>5.3999999999999999E-2</v>
      </c>
      <c r="S8" s="7">
        <f>J11</f>
        <v>8.4000000000000005E-2</v>
      </c>
      <c r="T8" s="7">
        <f>L11</f>
        <v>0.14699999999999999</v>
      </c>
      <c r="W8" s="1" t="s">
        <v>26</v>
      </c>
      <c r="X8" s="66">
        <f t="shared" ref="X8:X9" si="5">R9</f>
        <v>4.3999999999999997E-2</v>
      </c>
      <c r="Y8" s="66">
        <f t="shared" si="0"/>
        <v>7.1999999999999995E-2</v>
      </c>
      <c r="Z8" s="66">
        <f t="shared" si="1"/>
        <v>9.6000000000000002E-2</v>
      </c>
      <c r="AC8" s="1" t="s">
        <v>26</v>
      </c>
      <c r="AD8" s="14">
        <f t="shared" si="2"/>
        <v>19281.68</v>
      </c>
      <c r="AE8" s="14">
        <f t="shared" si="3"/>
        <v>3937.8239999999996</v>
      </c>
      <c r="AF8" s="14">
        <f t="shared" si="4"/>
        <v>1165.6320000000001</v>
      </c>
    </row>
    <row r="9" spans="1:32" ht="12" customHeight="1" x14ac:dyDescent="0.2">
      <c r="A9" s="71" t="s">
        <v>9</v>
      </c>
      <c r="B9" s="72"/>
      <c r="C9" s="73"/>
      <c r="D9" s="101"/>
      <c r="E9" s="102"/>
      <c r="F9" s="103"/>
      <c r="G9" s="104" t="s">
        <v>10</v>
      </c>
      <c r="H9" s="104" t="s">
        <v>10</v>
      </c>
      <c r="I9" s="104" t="s">
        <v>10</v>
      </c>
      <c r="J9" s="104" t="s">
        <v>10</v>
      </c>
      <c r="K9" s="104" t="s">
        <v>10</v>
      </c>
      <c r="L9" s="104" t="s">
        <v>10</v>
      </c>
      <c r="M9" s="104" t="s">
        <v>10</v>
      </c>
      <c r="P9" s="1" t="s">
        <v>26</v>
      </c>
      <c r="Q9" s="7">
        <f>F12</f>
        <v>4.1000000000000002E-2</v>
      </c>
      <c r="R9" s="7">
        <f>H12</f>
        <v>4.3999999999999997E-2</v>
      </c>
      <c r="S9" s="7">
        <f>J12</f>
        <v>7.1999999999999995E-2</v>
      </c>
      <c r="T9" s="7">
        <f>L12</f>
        <v>9.6000000000000002E-2</v>
      </c>
      <c r="W9" s="1" t="s">
        <v>27</v>
      </c>
      <c r="X9" s="66">
        <f t="shared" si="5"/>
        <v>0.90200000000000002</v>
      </c>
      <c r="Y9" s="66">
        <f t="shared" si="0"/>
        <v>0.84499999999999997</v>
      </c>
      <c r="Z9" s="66">
        <f t="shared" si="1"/>
        <v>0.75800000000000001</v>
      </c>
      <c r="AC9" s="1" t="s">
        <v>27</v>
      </c>
      <c r="AD9" s="14">
        <f t="shared" si="2"/>
        <v>395274.44</v>
      </c>
      <c r="AE9" s="14">
        <f t="shared" si="3"/>
        <v>46214.74</v>
      </c>
      <c r="AF9" s="14">
        <f t="shared" si="4"/>
        <v>9203.6360000000004</v>
      </c>
    </row>
    <row r="10" spans="1:32" ht="12" customHeight="1" x14ac:dyDescent="0.2">
      <c r="A10" s="71" t="s">
        <v>11</v>
      </c>
      <c r="B10" s="72"/>
      <c r="C10" s="72"/>
      <c r="D10" s="106"/>
      <c r="E10" s="107"/>
      <c r="F10" s="107">
        <v>731578</v>
      </c>
      <c r="G10" s="108">
        <v>4756</v>
      </c>
      <c r="H10" s="109">
        <v>438220</v>
      </c>
      <c r="I10" s="108">
        <v>5855</v>
      </c>
      <c r="J10" s="109">
        <v>54692</v>
      </c>
      <c r="K10" s="108">
        <v>2938</v>
      </c>
      <c r="L10" s="109">
        <v>12142</v>
      </c>
      <c r="M10" s="108">
        <v>1244</v>
      </c>
      <c r="P10" s="1" t="s">
        <v>27</v>
      </c>
      <c r="Q10" s="7">
        <f>F13</f>
        <v>0.90200000000000002</v>
      </c>
      <c r="R10" s="7">
        <f>H13</f>
        <v>0.90200000000000002</v>
      </c>
      <c r="S10" s="7">
        <f>J13</f>
        <v>0.84499999999999997</v>
      </c>
      <c r="T10" s="7">
        <f>L13</f>
        <v>0.75800000000000001</v>
      </c>
    </row>
    <row r="11" spans="1:32" ht="12" customHeight="1" x14ac:dyDescent="0.2">
      <c r="A11" s="71" t="s">
        <v>12</v>
      </c>
      <c r="B11" s="72"/>
      <c r="C11" s="72"/>
      <c r="D11" s="106"/>
      <c r="E11" s="110"/>
      <c r="F11" s="111">
        <v>5.2999999999999999E-2</v>
      </c>
      <c r="G11" s="111">
        <v>3.0000000000000001E-3</v>
      </c>
      <c r="H11" s="111">
        <v>5.3999999999999999E-2</v>
      </c>
      <c r="I11" s="111">
        <v>4.0000000000000001E-3</v>
      </c>
      <c r="J11" s="111">
        <v>8.4000000000000005E-2</v>
      </c>
      <c r="K11" s="111">
        <v>1.7000000000000001E-2</v>
      </c>
      <c r="L11" s="111">
        <v>0.14699999999999999</v>
      </c>
      <c r="M11" s="111">
        <v>3.5000000000000003E-2</v>
      </c>
    </row>
    <row r="12" spans="1:32" ht="12" customHeight="1" x14ac:dyDescent="0.2">
      <c r="A12" s="71" t="s">
        <v>15</v>
      </c>
      <c r="B12" s="72"/>
      <c r="C12" s="72"/>
      <c r="D12" s="106"/>
      <c r="E12" s="110"/>
      <c r="F12" s="111">
        <v>4.1000000000000002E-2</v>
      </c>
      <c r="G12" s="111">
        <v>2E-3</v>
      </c>
      <c r="H12" s="111">
        <v>4.3999999999999997E-2</v>
      </c>
      <c r="I12" s="111">
        <v>3.0000000000000001E-3</v>
      </c>
      <c r="J12" s="111">
        <v>7.1999999999999995E-2</v>
      </c>
      <c r="K12" s="111">
        <v>1.2E-2</v>
      </c>
      <c r="L12" s="111">
        <v>9.6000000000000002E-2</v>
      </c>
      <c r="M12" s="111">
        <v>2.5000000000000001E-2</v>
      </c>
    </row>
    <row r="13" spans="1:32" ht="12" customHeight="1" x14ac:dyDescent="0.2">
      <c r="A13" s="71" t="s">
        <v>18</v>
      </c>
      <c r="B13" s="72"/>
      <c r="C13" s="72"/>
      <c r="D13" s="106"/>
      <c r="E13" s="110"/>
      <c r="F13" s="111">
        <v>0.90200000000000002</v>
      </c>
      <c r="G13" s="111">
        <v>5.0000000000000001E-3</v>
      </c>
      <c r="H13" s="111">
        <v>0.90200000000000002</v>
      </c>
      <c r="I13" s="111">
        <v>5.0000000000000001E-3</v>
      </c>
      <c r="J13" s="111">
        <v>0.84499999999999997</v>
      </c>
      <c r="K13" s="112">
        <v>0.02</v>
      </c>
      <c r="L13" s="111">
        <v>0.75800000000000001</v>
      </c>
      <c r="M13" s="111">
        <v>3.9E-2</v>
      </c>
      <c r="Q13" s="1" t="s">
        <v>3</v>
      </c>
      <c r="R13" s="1" t="s">
        <v>22</v>
      </c>
      <c r="S13" s="1" t="s">
        <v>23</v>
      </c>
      <c r="T13" s="1" t="s">
        <v>28</v>
      </c>
    </row>
    <row r="14" spans="1:32" ht="13.9" customHeight="1" x14ac:dyDescent="0.2">
      <c r="A14" s="87" t="s">
        <v>62</v>
      </c>
      <c r="B14" s="87"/>
      <c r="C14" s="87"/>
      <c r="D14" s="105"/>
      <c r="P14" s="1" t="s">
        <v>24</v>
      </c>
      <c r="Q14" s="7">
        <f>Q7/Q7</f>
        <v>1</v>
      </c>
      <c r="R14" s="7">
        <f>R7/Q7</f>
        <v>0.59900653108759416</v>
      </c>
      <c r="S14" s="7">
        <f>S7/Q7</f>
        <v>7.4758945731008858E-2</v>
      </c>
      <c r="T14" s="7">
        <f>T7/Q7</f>
        <v>1.6596999909784055E-2</v>
      </c>
    </row>
    <row r="15" spans="1:32" ht="24.75" customHeight="1" x14ac:dyDescent="0.25">
      <c r="A15" s="75"/>
      <c r="B15" s="75"/>
      <c r="C15" s="75"/>
      <c r="D15" s="75"/>
      <c r="F15" s="8"/>
      <c r="G15" s="8"/>
      <c r="H15" s="9"/>
      <c r="I15" s="10"/>
    </row>
    <row r="16" spans="1:32" ht="15.75" x14ac:dyDescent="0.25">
      <c r="A16" s="95" t="s">
        <v>72</v>
      </c>
      <c r="F16" s="96"/>
      <c r="G16" s="96"/>
      <c r="H16" s="12"/>
      <c r="I16" s="13"/>
    </row>
    <row r="17" spans="1:20" x14ac:dyDescent="0.2">
      <c r="Q17" s="1" t="s">
        <v>3</v>
      </c>
      <c r="R17" s="1" t="s">
        <v>22</v>
      </c>
      <c r="S17" s="1" t="s">
        <v>23</v>
      </c>
      <c r="T17" s="1" t="s">
        <v>30</v>
      </c>
    </row>
    <row r="18" spans="1:20" x14ac:dyDescent="0.2">
      <c r="P18" s="1" t="s">
        <v>24</v>
      </c>
      <c r="Q18" s="14">
        <f>Q7</f>
        <v>731578</v>
      </c>
      <c r="R18" s="14">
        <f>R7</f>
        <v>438220</v>
      </c>
      <c r="S18" s="14">
        <f>S7</f>
        <v>54692</v>
      </c>
      <c r="T18" s="14">
        <f>T7</f>
        <v>12142</v>
      </c>
    </row>
    <row r="19" spans="1:20" x14ac:dyDescent="0.2">
      <c r="A19" s="67"/>
      <c r="P19" s="15" t="s">
        <v>25</v>
      </c>
      <c r="Q19" s="14">
        <f>Q8*Q7</f>
        <v>38773.633999999998</v>
      </c>
      <c r="R19" s="14">
        <f>R8*R7</f>
        <v>23663.88</v>
      </c>
      <c r="S19" s="14">
        <f t="shared" ref="S19" si="6">S8*S7</f>
        <v>4594.1280000000006</v>
      </c>
      <c r="T19" s="14">
        <f>T8*T7</f>
        <v>1784.8739999999998</v>
      </c>
    </row>
    <row r="20" spans="1:20" x14ac:dyDescent="0.2">
      <c r="P20" s="1" t="s">
        <v>26</v>
      </c>
      <c r="Q20" s="14">
        <f>Q9*Q7</f>
        <v>29994.698</v>
      </c>
      <c r="R20" s="14">
        <f>R9*R7</f>
        <v>19281.68</v>
      </c>
      <c r="S20" s="14">
        <f t="shared" ref="S20:T20" si="7">S9*S7</f>
        <v>3937.8239999999996</v>
      </c>
      <c r="T20" s="14">
        <f t="shared" si="7"/>
        <v>1165.6320000000001</v>
      </c>
    </row>
    <row r="21" spans="1:20" x14ac:dyDescent="0.2">
      <c r="P21" s="1" t="s">
        <v>27</v>
      </c>
      <c r="Q21" s="14">
        <f>Q10*Q7</f>
        <v>659883.35600000003</v>
      </c>
      <c r="R21" s="14">
        <f>R10*R7</f>
        <v>395274.44</v>
      </c>
      <c r="S21" s="14">
        <f t="shared" ref="S21:T21" si="8">S10*S7</f>
        <v>46214.74</v>
      </c>
      <c r="T21" s="14">
        <f t="shared" si="8"/>
        <v>9203.6360000000004</v>
      </c>
    </row>
    <row r="22" spans="1:20" x14ac:dyDescent="0.2">
      <c r="Q22" s="14"/>
      <c r="R22" s="7">
        <f>(R21/Q21)</f>
        <v>0.59900653108759416</v>
      </c>
      <c r="S22" s="7">
        <f>S21/Q21</f>
        <v>7.0034710801222269E-2</v>
      </c>
      <c r="T22" s="7">
        <f>T21/Q21</f>
        <v>1.3947367995140039E-2</v>
      </c>
    </row>
    <row r="23" spans="1:20" x14ac:dyDescent="0.2">
      <c r="P23" s="1" t="s">
        <v>29</v>
      </c>
      <c r="Q23" s="20">
        <f>SUM(Q19:Q20)</f>
        <v>68768.331999999995</v>
      </c>
      <c r="R23" s="20">
        <f t="shared" ref="R23:S23" si="9">SUM(R19:R20)</f>
        <v>42945.56</v>
      </c>
      <c r="S23" s="20">
        <f t="shared" si="9"/>
        <v>8531.9520000000011</v>
      </c>
      <c r="T23" s="20">
        <f>SUM(T19:T20)</f>
        <v>2950.5059999999999</v>
      </c>
    </row>
    <row r="24" spans="1:20" x14ac:dyDescent="0.2">
      <c r="R24" s="7">
        <f>R23/Q23</f>
        <v>0.62449617070834296</v>
      </c>
      <c r="S24" s="7">
        <f>S23/Q23</f>
        <v>0.12406803759614239</v>
      </c>
      <c r="T24" s="7">
        <f>T23/Q23</f>
        <v>4.290501040508006E-2</v>
      </c>
    </row>
    <row r="25" spans="1:20" x14ac:dyDescent="0.2">
      <c r="Q25" s="1" t="s">
        <v>22</v>
      </c>
      <c r="R25" s="1" t="s">
        <v>23</v>
      </c>
      <c r="S25" s="1" t="s">
        <v>30</v>
      </c>
    </row>
    <row r="26" spans="1:20" x14ac:dyDescent="0.2">
      <c r="P26" s="1" t="s">
        <v>31</v>
      </c>
      <c r="Q26" s="65">
        <f>R24</f>
        <v>0.62449617070834296</v>
      </c>
      <c r="R26" s="65">
        <f>S24</f>
        <v>0.12406803759614239</v>
      </c>
      <c r="S26" s="65">
        <f>T24</f>
        <v>4.290501040508006E-2</v>
      </c>
    </row>
    <row r="27" spans="1:20" x14ac:dyDescent="0.2">
      <c r="P27" s="1" t="s">
        <v>27</v>
      </c>
      <c r="Q27" s="65">
        <f>R22</f>
        <v>0.59900653108759416</v>
      </c>
      <c r="R27" s="65">
        <f>S22</f>
        <v>7.0034710801222269E-2</v>
      </c>
      <c r="S27" s="65">
        <f>T22</f>
        <v>1.3947367995140039E-2</v>
      </c>
      <c r="T27" s="117">
        <f>S26/S27</f>
        <v>3.0762083871329926</v>
      </c>
    </row>
    <row r="30" spans="1:20" ht="14.25" customHeight="1" x14ac:dyDescent="0.2">
      <c r="A30" s="86" t="s">
        <v>0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</row>
    <row r="31" spans="1:20" ht="14.25" customHeight="1" x14ac:dyDescent="0.2">
      <c r="A31" s="85" t="s">
        <v>74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20" ht="13.9" customHeight="1" x14ac:dyDescent="0.2">
      <c r="A32" s="82" t="s">
        <v>1</v>
      </c>
      <c r="B32" s="83"/>
      <c r="C32" s="84"/>
      <c r="D32" s="68" t="s">
        <v>2</v>
      </c>
      <c r="E32" s="69"/>
      <c r="F32" s="69"/>
      <c r="G32" s="69"/>
      <c r="H32" s="69"/>
      <c r="I32" s="69"/>
      <c r="J32" s="69"/>
      <c r="K32" s="69"/>
      <c r="L32" s="69"/>
      <c r="M32" s="70"/>
      <c r="Q32" s="1" t="s">
        <v>3</v>
      </c>
      <c r="R32" s="1" t="s">
        <v>22</v>
      </c>
      <c r="S32" s="1" t="s">
        <v>23</v>
      </c>
      <c r="T32" s="1" t="s">
        <v>28</v>
      </c>
    </row>
    <row r="33" spans="1:20" ht="13.9" customHeight="1" x14ac:dyDescent="0.2">
      <c r="A33" s="16"/>
      <c r="B33" s="22"/>
      <c r="C33" s="17"/>
      <c r="D33" s="68" t="s">
        <v>3</v>
      </c>
      <c r="E33" s="69"/>
      <c r="F33" s="69"/>
      <c r="G33" s="70"/>
      <c r="H33" s="68" t="s">
        <v>4</v>
      </c>
      <c r="I33" s="70"/>
      <c r="J33" s="68" t="s">
        <v>5</v>
      </c>
      <c r="K33" s="70"/>
      <c r="L33" s="68" t="s">
        <v>6</v>
      </c>
      <c r="M33" s="70"/>
      <c r="P33" s="1" t="s">
        <v>24</v>
      </c>
      <c r="Q33" s="4">
        <f>F36</f>
        <v>761768</v>
      </c>
      <c r="R33" s="1">
        <f>H36</f>
        <v>462242</v>
      </c>
      <c r="S33" s="1">
        <f>J36</f>
        <v>52326</v>
      </c>
      <c r="T33" s="1">
        <f>L36</f>
        <v>9694</v>
      </c>
    </row>
    <row r="34" spans="1:20" ht="25.5" x14ac:dyDescent="0.2">
      <c r="A34" s="18"/>
      <c r="B34" s="25"/>
      <c r="C34" s="19"/>
      <c r="D34" s="68" t="s">
        <v>7</v>
      </c>
      <c r="E34" s="69"/>
      <c r="F34" s="70"/>
      <c r="G34" s="26" t="s">
        <v>8</v>
      </c>
      <c r="H34" s="26" t="s">
        <v>7</v>
      </c>
      <c r="I34" s="26" t="s">
        <v>8</v>
      </c>
      <c r="J34" s="26" t="s">
        <v>7</v>
      </c>
      <c r="K34" s="26" t="s">
        <v>8</v>
      </c>
      <c r="L34" s="26" t="s">
        <v>7</v>
      </c>
      <c r="M34" s="26" t="s">
        <v>8</v>
      </c>
      <c r="P34" s="1" t="s">
        <v>25</v>
      </c>
      <c r="Q34" s="7">
        <f>F37</f>
        <v>0.05</v>
      </c>
      <c r="R34" s="7">
        <f>H37</f>
        <v>5.1999999999999998E-2</v>
      </c>
      <c r="S34" s="7">
        <f>J37</f>
        <v>9.2999999999999999E-2</v>
      </c>
      <c r="T34" s="7">
        <f>L37</f>
        <v>0.155</v>
      </c>
    </row>
    <row r="35" spans="1:20" ht="13.9" customHeight="1" x14ac:dyDescent="0.2">
      <c r="A35" s="71" t="s">
        <v>9</v>
      </c>
      <c r="B35" s="72"/>
      <c r="C35" s="73"/>
      <c r="D35" s="113" t="s">
        <v>10</v>
      </c>
      <c r="E35" s="114"/>
      <c r="F35" s="115"/>
      <c r="G35" s="104" t="s">
        <v>10</v>
      </c>
      <c r="H35" s="104" t="s">
        <v>10</v>
      </c>
      <c r="I35" s="104" t="s">
        <v>10</v>
      </c>
      <c r="J35" s="104" t="s">
        <v>10</v>
      </c>
      <c r="K35" s="104" t="s">
        <v>10</v>
      </c>
      <c r="L35" s="104" t="s">
        <v>10</v>
      </c>
      <c r="M35" s="104" t="s">
        <v>10</v>
      </c>
      <c r="P35" s="1" t="s">
        <v>26</v>
      </c>
      <c r="Q35" s="7">
        <f>F38</f>
        <v>3.6999999999999998E-2</v>
      </c>
      <c r="R35" s="7">
        <f>H38</f>
        <v>4.2999999999999997E-2</v>
      </c>
      <c r="S35" s="7">
        <f>J38</f>
        <v>4.8000000000000001E-2</v>
      </c>
      <c r="T35" s="7">
        <f>L38</f>
        <v>7.1999999999999995E-2</v>
      </c>
    </row>
    <row r="36" spans="1:20" ht="13.9" customHeight="1" x14ac:dyDescent="0.2">
      <c r="A36" s="71" t="s">
        <v>11</v>
      </c>
      <c r="B36" s="72"/>
      <c r="C36" s="72"/>
      <c r="D36" s="106"/>
      <c r="E36" s="107"/>
      <c r="F36" s="107">
        <v>761768</v>
      </c>
      <c r="G36" s="108">
        <v>8432</v>
      </c>
      <c r="H36" s="109">
        <v>462242</v>
      </c>
      <c r="I36" s="108">
        <v>11240</v>
      </c>
      <c r="J36" s="109">
        <v>52326</v>
      </c>
      <c r="K36" s="108">
        <v>6826</v>
      </c>
      <c r="L36" s="109">
        <v>9694</v>
      </c>
      <c r="M36" s="108">
        <v>2124</v>
      </c>
      <c r="P36" s="1" t="s">
        <v>27</v>
      </c>
      <c r="Q36" s="7">
        <f>F39</f>
        <v>0.90500000000000003</v>
      </c>
      <c r="R36" s="7">
        <f>H39</f>
        <v>0.90500000000000003</v>
      </c>
      <c r="S36" s="7">
        <f>J39</f>
        <v>0.85799999999999998</v>
      </c>
      <c r="T36" s="7">
        <f>L39</f>
        <v>0.77300000000000002</v>
      </c>
    </row>
    <row r="37" spans="1:20" ht="13.9" customHeight="1" x14ac:dyDescent="0.2">
      <c r="A37" s="71" t="s">
        <v>12</v>
      </c>
      <c r="B37" s="72"/>
      <c r="C37" s="72"/>
      <c r="D37" s="106"/>
      <c r="E37" s="110"/>
      <c r="F37" s="112">
        <v>0.05</v>
      </c>
      <c r="G37" s="111">
        <v>6.0000000000000001E-3</v>
      </c>
      <c r="H37" s="111">
        <v>5.1999999999999998E-2</v>
      </c>
      <c r="I37" s="111">
        <v>8.0000000000000002E-3</v>
      </c>
      <c r="J37" s="111">
        <v>9.2999999999999999E-2</v>
      </c>
      <c r="K37" s="111">
        <v>4.1000000000000002E-2</v>
      </c>
      <c r="L37" s="111">
        <v>0.155</v>
      </c>
      <c r="M37" s="111">
        <v>7.5999999999999998E-2</v>
      </c>
    </row>
    <row r="38" spans="1:20" ht="13.9" customHeight="1" x14ac:dyDescent="0.2">
      <c r="A38" s="71" t="s">
        <v>15</v>
      </c>
      <c r="B38" s="72"/>
      <c r="C38" s="72"/>
      <c r="D38" s="106"/>
      <c r="E38" s="110"/>
      <c r="F38" s="111">
        <v>3.6999999999999998E-2</v>
      </c>
      <c r="G38" s="111">
        <v>5.0000000000000001E-3</v>
      </c>
      <c r="H38" s="111">
        <v>4.2999999999999997E-2</v>
      </c>
      <c r="I38" s="111">
        <v>8.0000000000000002E-3</v>
      </c>
      <c r="J38" s="111">
        <v>4.8000000000000001E-2</v>
      </c>
      <c r="K38" s="111">
        <v>2.3E-2</v>
      </c>
      <c r="L38" s="111">
        <v>7.1999999999999995E-2</v>
      </c>
      <c r="M38" s="111">
        <v>4.9000000000000002E-2</v>
      </c>
    </row>
    <row r="39" spans="1:20" ht="13.9" customHeight="1" x14ac:dyDescent="0.2">
      <c r="A39" s="71" t="s">
        <v>18</v>
      </c>
      <c r="B39" s="72"/>
      <c r="C39" s="72"/>
      <c r="D39" s="106"/>
      <c r="E39" s="110"/>
      <c r="F39" s="111">
        <v>0.90500000000000003</v>
      </c>
      <c r="G39" s="111">
        <v>1.0999999999999999E-2</v>
      </c>
      <c r="H39" s="111">
        <v>0.90500000000000003</v>
      </c>
      <c r="I39" s="111">
        <v>1.0999999999999999E-2</v>
      </c>
      <c r="J39" s="111">
        <v>0.85799999999999998</v>
      </c>
      <c r="K39" s="111">
        <v>4.8000000000000001E-2</v>
      </c>
      <c r="L39" s="111">
        <v>0.77300000000000002</v>
      </c>
      <c r="M39" s="111">
        <v>9.4E-2</v>
      </c>
    </row>
    <row r="40" spans="1:20" ht="13.9" customHeight="1" x14ac:dyDescent="0.2">
      <c r="A40" s="88" t="s">
        <v>75</v>
      </c>
      <c r="B40" s="88"/>
      <c r="C40" s="88"/>
      <c r="D40" s="116"/>
    </row>
    <row r="41" spans="1:20" ht="15.75" x14ac:dyDescent="0.25">
      <c r="A41" s="86"/>
      <c r="B41" s="86"/>
      <c r="C41" s="86"/>
      <c r="D41" s="86"/>
      <c r="F41" s="8"/>
      <c r="G41" s="8"/>
      <c r="H41" s="9"/>
      <c r="I41" s="10"/>
    </row>
    <row r="42" spans="1:20" ht="15.75" x14ac:dyDescent="0.25">
      <c r="F42" s="96"/>
      <c r="G42" s="96"/>
      <c r="H42" s="12"/>
      <c r="I42" s="13"/>
    </row>
    <row r="43" spans="1:20" x14ac:dyDescent="0.2">
      <c r="Q43" s="1" t="s">
        <v>3</v>
      </c>
      <c r="R43" s="1" t="s">
        <v>22</v>
      </c>
      <c r="S43" s="1" t="s">
        <v>23</v>
      </c>
      <c r="T43" s="1" t="s">
        <v>28</v>
      </c>
    </row>
    <row r="44" spans="1:20" x14ac:dyDescent="0.2">
      <c r="P44" s="1" t="s">
        <v>24</v>
      </c>
      <c r="Q44" s="14">
        <v>720524</v>
      </c>
      <c r="R44" s="14">
        <v>456374</v>
      </c>
      <c r="S44" s="14">
        <v>56117</v>
      </c>
      <c r="T44" s="14">
        <v>14130</v>
      </c>
    </row>
    <row r="45" spans="1:20" x14ac:dyDescent="0.2">
      <c r="P45" s="1" t="s">
        <v>25</v>
      </c>
      <c r="Q45" s="14">
        <v>5.5E-2</v>
      </c>
      <c r="R45" s="14">
        <v>5.2000000000000005E-2</v>
      </c>
      <c r="S45" s="14">
        <v>8.4000000000000005E-2</v>
      </c>
      <c r="T45" s="14">
        <v>0.17199999999999999</v>
      </c>
    </row>
    <row r="46" spans="1:20" x14ac:dyDescent="0.2">
      <c r="P46" s="1" t="s">
        <v>26</v>
      </c>
      <c r="Q46" s="14">
        <v>4.4999999999999998E-2</v>
      </c>
      <c r="R46" s="14">
        <v>4.5999999999999999E-2</v>
      </c>
      <c r="S46" s="14">
        <v>7.8E-2</v>
      </c>
      <c r="T46" s="14">
        <v>0.109</v>
      </c>
    </row>
    <row r="47" spans="1:20" x14ac:dyDescent="0.2">
      <c r="P47" s="1" t="s">
        <v>27</v>
      </c>
      <c r="Q47" s="14">
        <v>0.90099999999999991</v>
      </c>
      <c r="R47" s="14">
        <v>0.90099999999999991</v>
      </c>
      <c r="S47" s="14">
        <v>0.83799999999999997</v>
      </c>
      <c r="T47" s="14">
        <v>0.71900000000000008</v>
      </c>
    </row>
    <row r="48" spans="1:20" x14ac:dyDescent="0.2">
      <c r="Q48" s="14"/>
      <c r="R48" s="14"/>
      <c r="S48" s="14"/>
      <c r="T48" s="14"/>
    </row>
    <row r="50" spans="1:32" ht="12" customHeight="1" x14ac:dyDescent="0.2">
      <c r="A50" s="75" t="s">
        <v>0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Q50" s="1" t="s">
        <v>3</v>
      </c>
      <c r="R50" s="1" t="s">
        <v>22</v>
      </c>
      <c r="S50" s="1" t="s">
        <v>23</v>
      </c>
      <c r="T50" s="1" t="s">
        <v>28</v>
      </c>
    </row>
    <row r="51" spans="1:32" ht="12" customHeight="1" x14ac:dyDescent="0.2">
      <c r="A51" s="74" t="s">
        <v>68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P51" s="1" t="s">
        <v>24</v>
      </c>
      <c r="Q51" s="1">
        <v>1</v>
      </c>
      <c r="R51" s="1">
        <v>0.63339180929434691</v>
      </c>
      <c r="S51" s="1">
        <v>7.7883595827481111E-2</v>
      </c>
      <c r="T51" s="1">
        <v>1.9610727748138854E-2</v>
      </c>
    </row>
    <row r="52" spans="1:32" ht="12" customHeight="1" x14ac:dyDescent="0.2">
      <c r="A52" s="76" t="s">
        <v>1</v>
      </c>
      <c r="B52" s="77"/>
      <c r="C52" s="78"/>
      <c r="D52" s="79" t="s">
        <v>2</v>
      </c>
      <c r="E52" s="80"/>
      <c r="F52" s="80"/>
      <c r="G52" s="80"/>
      <c r="H52" s="80"/>
      <c r="I52" s="80"/>
      <c r="J52" s="80"/>
      <c r="K52" s="80"/>
      <c r="L52" s="80"/>
      <c r="M52" s="81"/>
      <c r="X52" s="1" t="s">
        <v>22</v>
      </c>
      <c r="Y52" s="1" t="s">
        <v>23</v>
      </c>
      <c r="Z52" s="1" t="s">
        <v>30</v>
      </c>
      <c r="AD52" s="1" t="s">
        <v>22</v>
      </c>
      <c r="AE52" s="1" t="s">
        <v>23</v>
      </c>
      <c r="AF52" s="1" t="s">
        <v>28</v>
      </c>
    </row>
    <row r="53" spans="1:32" ht="12" customHeight="1" x14ac:dyDescent="0.2">
      <c r="A53" s="2"/>
      <c r="B53" s="23"/>
      <c r="C53" s="3"/>
      <c r="D53" s="79" t="s">
        <v>3</v>
      </c>
      <c r="E53" s="80"/>
      <c r="F53" s="80"/>
      <c r="G53" s="81"/>
      <c r="H53" s="79" t="s">
        <v>4</v>
      </c>
      <c r="I53" s="81"/>
      <c r="J53" s="79" t="s">
        <v>5</v>
      </c>
      <c r="K53" s="81"/>
      <c r="L53" s="79" t="s">
        <v>6</v>
      </c>
      <c r="M53" s="81"/>
      <c r="Q53" s="4"/>
      <c r="R53" s="4"/>
      <c r="S53" s="4"/>
      <c r="T53" s="4"/>
      <c r="W53" s="23" t="s">
        <v>25</v>
      </c>
      <c r="X53" s="66">
        <v>5.2000000000000005E-2</v>
      </c>
      <c r="Y53" s="66">
        <v>8.4000000000000005E-2</v>
      </c>
      <c r="Z53" s="66">
        <v>0.17199999999999999</v>
      </c>
      <c r="AC53" s="15" t="s">
        <v>25</v>
      </c>
      <c r="AD53" s="14">
        <v>23731.448</v>
      </c>
      <c r="AE53" s="14">
        <v>4713.8280000000004</v>
      </c>
      <c r="AF53" s="14">
        <v>2430.3599999999997</v>
      </c>
    </row>
    <row r="54" spans="1:32" ht="12" customHeight="1" x14ac:dyDescent="0.2">
      <c r="A54" s="5"/>
      <c r="B54" s="24"/>
      <c r="C54" s="6"/>
      <c r="D54" s="32" t="s">
        <v>7</v>
      </c>
      <c r="E54" s="33"/>
      <c r="F54" s="34"/>
      <c r="G54" s="31" t="s">
        <v>8</v>
      </c>
      <c r="H54" s="31" t="s">
        <v>7</v>
      </c>
      <c r="I54" s="31" t="s">
        <v>8</v>
      </c>
      <c r="J54" s="31" t="s">
        <v>7</v>
      </c>
      <c r="K54" s="31" t="s">
        <v>8</v>
      </c>
      <c r="L54" s="31" t="s">
        <v>7</v>
      </c>
      <c r="M54" s="31" t="s">
        <v>8</v>
      </c>
      <c r="P54" s="23"/>
      <c r="Q54" s="7" t="s">
        <v>3</v>
      </c>
      <c r="R54" s="7" t="s">
        <v>22</v>
      </c>
      <c r="S54" s="7" t="s">
        <v>23</v>
      </c>
      <c r="T54" s="7" t="s">
        <v>30</v>
      </c>
      <c r="W54" s="1" t="s">
        <v>26</v>
      </c>
      <c r="X54" s="66">
        <v>4.5999999999999999E-2</v>
      </c>
      <c r="Y54" s="66">
        <v>7.8E-2</v>
      </c>
      <c r="Z54" s="66">
        <v>0.109</v>
      </c>
      <c r="AC54" s="1" t="s">
        <v>26</v>
      </c>
      <c r="AD54" s="14">
        <v>20993.203999999998</v>
      </c>
      <c r="AE54" s="14">
        <v>4377.1260000000002</v>
      </c>
      <c r="AF54" s="14">
        <v>1540.17</v>
      </c>
    </row>
    <row r="55" spans="1:32" ht="12" customHeight="1" x14ac:dyDescent="0.2">
      <c r="A55" s="71" t="s">
        <v>9</v>
      </c>
      <c r="B55" s="72"/>
      <c r="C55" s="73"/>
      <c r="D55" s="35"/>
      <c r="E55" s="36"/>
      <c r="F55" s="37"/>
      <c r="G55" s="27" t="s">
        <v>10</v>
      </c>
      <c r="H55" s="27" t="s">
        <v>10</v>
      </c>
      <c r="I55" s="27" t="s">
        <v>10</v>
      </c>
      <c r="J55" s="27" t="s">
        <v>10</v>
      </c>
      <c r="K55" s="27" t="s">
        <v>10</v>
      </c>
      <c r="L55" s="27" t="s">
        <v>10</v>
      </c>
      <c r="M55" s="27" t="s">
        <v>10</v>
      </c>
      <c r="P55" s="1" t="s">
        <v>24</v>
      </c>
      <c r="Q55" s="7">
        <v>720524</v>
      </c>
      <c r="R55" s="7">
        <v>456374</v>
      </c>
      <c r="S55" s="7">
        <v>56117</v>
      </c>
      <c r="T55" s="7">
        <v>14130</v>
      </c>
      <c r="W55" s="1" t="s">
        <v>27</v>
      </c>
      <c r="X55" s="66">
        <v>0.90099999999999991</v>
      </c>
      <c r="Y55" s="66">
        <v>0.83799999999999997</v>
      </c>
      <c r="Z55" s="66">
        <v>0.71900000000000008</v>
      </c>
      <c r="AC55" s="1" t="s">
        <v>27</v>
      </c>
      <c r="AD55" s="14">
        <v>411192.97399999999</v>
      </c>
      <c r="AE55" s="14">
        <v>47026.045999999995</v>
      </c>
      <c r="AF55" s="14">
        <v>10159.470000000001</v>
      </c>
    </row>
    <row r="56" spans="1:32" ht="12" customHeight="1" x14ac:dyDescent="0.2">
      <c r="A56" s="71" t="s">
        <v>11</v>
      </c>
      <c r="B56" s="72"/>
      <c r="C56" s="73"/>
      <c r="E56" s="39"/>
      <c r="F56" s="38">
        <v>720524</v>
      </c>
      <c r="G56" s="29">
        <v>4261</v>
      </c>
      <c r="H56" s="30">
        <v>456374</v>
      </c>
      <c r="I56" s="29">
        <v>4876</v>
      </c>
      <c r="J56" s="30">
        <v>56117</v>
      </c>
      <c r="K56" s="29">
        <v>2955</v>
      </c>
      <c r="L56" s="30">
        <v>14130</v>
      </c>
      <c r="M56" s="29">
        <v>1308</v>
      </c>
      <c r="P56" s="1" t="s">
        <v>25</v>
      </c>
      <c r="Q56" s="7">
        <v>39628.82</v>
      </c>
      <c r="R56" s="7">
        <v>23731.448</v>
      </c>
      <c r="S56" s="7">
        <v>4713.8280000000004</v>
      </c>
      <c r="T56" s="7">
        <v>2430.3599999999997</v>
      </c>
    </row>
    <row r="57" spans="1:32" ht="12" customHeight="1" x14ac:dyDescent="0.2">
      <c r="A57" s="71" t="s">
        <v>12</v>
      </c>
      <c r="B57" s="72"/>
      <c r="C57" s="73"/>
      <c r="E57" s="41"/>
      <c r="F57" s="40">
        <v>5.5E-2</v>
      </c>
      <c r="G57" s="29">
        <v>0.3</v>
      </c>
      <c r="H57" s="28">
        <v>5.2000000000000005E-2</v>
      </c>
      <c r="I57" s="29">
        <v>0.3</v>
      </c>
      <c r="J57" s="28">
        <v>8.4000000000000005E-2</v>
      </c>
      <c r="K57" s="29">
        <v>1.4</v>
      </c>
      <c r="L57" s="28">
        <v>0.17199999999999999</v>
      </c>
      <c r="M57" s="29">
        <v>3.4</v>
      </c>
      <c r="P57" s="1" t="s">
        <v>26</v>
      </c>
      <c r="Q57" s="1">
        <v>32423.579999999998</v>
      </c>
      <c r="R57" s="1">
        <v>20993.203999999998</v>
      </c>
      <c r="S57" s="1">
        <v>4377.1260000000002</v>
      </c>
      <c r="T57" s="1">
        <v>1540.17</v>
      </c>
    </row>
    <row r="58" spans="1:32" ht="12" customHeight="1" x14ac:dyDescent="0.2">
      <c r="A58" s="71" t="s">
        <v>15</v>
      </c>
      <c r="B58" s="72"/>
      <c r="C58" s="73"/>
      <c r="E58" s="41"/>
      <c r="F58" s="40">
        <v>4.4999999999999998E-2</v>
      </c>
      <c r="G58" s="29">
        <v>0.3</v>
      </c>
      <c r="H58" s="28">
        <v>4.5999999999999999E-2</v>
      </c>
      <c r="I58" s="29">
        <v>0.3</v>
      </c>
      <c r="J58" s="28">
        <v>7.8E-2</v>
      </c>
      <c r="K58" s="29">
        <v>1.4</v>
      </c>
      <c r="L58" s="28">
        <v>0.109</v>
      </c>
      <c r="M58" s="29">
        <v>2.9</v>
      </c>
      <c r="P58" s="1" t="s">
        <v>27</v>
      </c>
      <c r="Q58" s="1">
        <v>649192.12399999995</v>
      </c>
      <c r="R58" s="1">
        <v>411192.97399999999</v>
      </c>
      <c r="S58" s="1">
        <v>47026.045999999995</v>
      </c>
      <c r="T58" s="1">
        <v>10159.470000000001</v>
      </c>
    </row>
    <row r="59" spans="1:32" ht="12" customHeight="1" x14ac:dyDescent="0.2">
      <c r="A59" s="71" t="s">
        <v>18</v>
      </c>
      <c r="B59" s="72"/>
      <c r="C59" s="73"/>
      <c r="E59" s="41"/>
      <c r="F59" s="40">
        <v>0.90099999999999991</v>
      </c>
      <c r="G59" s="29">
        <v>0.5</v>
      </c>
      <c r="H59" s="28">
        <v>0.90099999999999991</v>
      </c>
      <c r="I59" s="29">
        <v>0.5</v>
      </c>
      <c r="J59" s="28">
        <v>0.83799999999999997</v>
      </c>
      <c r="K59" s="29">
        <v>1.8</v>
      </c>
      <c r="L59" s="28">
        <v>0.71900000000000008</v>
      </c>
      <c r="M59" s="29">
        <v>3.7</v>
      </c>
      <c r="R59" s="1">
        <v>0.63339180929434691</v>
      </c>
      <c r="S59" s="1">
        <v>7.2437795009355349E-2</v>
      </c>
      <c r="T59" s="1">
        <v>1.5649404274041996E-2</v>
      </c>
    </row>
    <row r="60" spans="1:32" ht="13.9" customHeight="1" x14ac:dyDescent="0.2">
      <c r="A60" s="99" t="s">
        <v>70</v>
      </c>
      <c r="B60" s="99"/>
      <c r="C60" s="99"/>
      <c r="D60" s="99"/>
      <c r="P60" s="1" t="s">
        <v>29</v>
      </c>
      <c r="Q60" s="7">
        <v>72052.399999999994</v>
      </c>
      <c r="R60" s="7">
        <v>44724.652000000002</v>
      </c>
      <c r="S60" s="7">
        <v>9090.9540000000015</v>
      </c>
      <c r="T60" s="7">
        <v>3970.5299999999997</v>
      </c>
    </row>
    <row r="61" spans="1:32" ht="24.75" customHeight="1" x14ac:dyDescent="0.25">
      <c r="A61" s="100"/>
      <c r="B61" s="100"/>
      <c r="C61" s="100"/>
      <c r="D61" s="100"/>
      <c r="F61" s="8"/>
      <c r="G61" s="8"/>
      <c r="H61" s="9"/>
      <c r="I61" s="10"/>
      <c r="R61" s="1">
        <v>0.62072397310846006</v>
      </c>
      <c r="S61" s="1">
        <v>0.12617142524051944</v>
      </c>
      <c r="T61" s="1">
        <v>5.5106144972270184E-2</v>
      </c>
    </row>
    <row r="62" spans="1:32" ht="15.75" x14ac:dyDescent="0.25">
      <c r="A62" s="95" t="s">
        <v>71</v>
      </c>
      <c r="F62" s="96"/>
      <c r="G62" s="96"/>
      <c r="H62" s="97"/>
      <c r="I62" s="98"/>
      <c r="Q62" s="1" t="s">
        <v>22</v>
      </c>
      <c r="R62" s="1" t="s">
        <v>23</v>
      </c>
      <c r="S62" s="1" t="s">
        <v>30</v>
      </c>
    </row>
    <row r="63" spans="1:32" x14ac:dyDescent="0.2">
      <c r="P63" s="1" t="s">
        <v>31</v>
      </c>
      <c r="Q63" s="66">
        <v>0.62072397310846006</v>
      </c>
      <c r="R63" s="66">
        <v>0.12617142524051944</v>
      </c>
      <c r="S63" s="66">
        <v>5.5106144972270184E-2</v>
      </c>
    </row>
    <row r="64" spans="1:32" x14ac:dyDescent="0.2">
      <c r="P64" s="1" t="s">
        <v>27</v>
      </c>
      <c r="Q64" s="66">
        <v>0.63339180929434691</v>
      </c>
      <c r="R64" s="66">
        <v>7.2437795009355349E-2</v>
      </c>
      <c r="S64" s="66">
        <v>1.5649404274041996E-2</v>
      </c>
      <c r="T64" s="14"/>
    </row>
    <row r="65" spans="1:20" x14ac:dyDescent="0.2">
      <c r="P65" s="15"/>
      <c r="Q65" s="14"/>
      <c r="R65" s="14"/>
      <c r="S65" s="14"/>
      <c r="T65" s="14"/>
    </row>
    <row r="66" spans="1:20" x14ac:dyDescent="0.2">
      <c r="Q66" s="14"/>
      <c r="R66" s="14"/>
      <c r="S66" s="14"/>
      <c r="T66" s="14"/>
    </row>
    <row r="67" spans="1:20" x14ac:dyDescent="0.2">
      <c r="Q67" s="14"/>
      <c r="R67" s="14"/>
      <c r="S67" s="14"/>
      <c r="T67" s="14"/>
    </row>
    <row r="68" spans="1:20" x14ac:dyDescent="0.2">
      <c r="Q68" s="14"/>
      <c r="R68" s="7"/>
      <c r="S68" s="7"/>
      <c r="T68" s="7"/>
    </row>
    <row r="69" spans="1:20" x14ac:dyDescent="0.2">
      <c r="Q69" s="20" t="s">
        <v>3</v>
      </c>
      <c r="R69" s="20" t="s">
        <v>22</v>
      </c>
      <c r="S69" s="20" t="s">
        <v>23</v>
      </c>
      <c r="T69" s="20" t="s">
        <v>28</v>
      </c>
    </row>
    <row r="70" spans="1:20" x14ac:dyDescent="0.2">
      <c r="P70" s="1" t="s">
        <v>24</v>
      </c>
      <c r="Q70" s="1">
        <v>764961</v>
      </c>
      <c r="R70" s="7">
        <v>432193</v>
      </c>
      <c r="S70" s="7">
        <v>49143</v>
      </c>
      <c r="T70" s="7">
        <v>13816</v>
      </c>
    </row>
    <row r="71" spans="1:20" x14ac:dyDescent="0.2">
      <c r="P71" s="1" t="s">
        <v>25</v>
      </c>
      <c r="Q71" s="1">
        <v>4.7E-2</v>
      </c>
      <c r="R71" s="1">
        <v>0.05</v>
      </c>
      <c r="S71" s="1">
        <v>7.400000000000001E-2</v>
      </c>
      <c r="T71" s="1">
        <v>0.114</v>
      </c>
    </row>
    <row r="72" spans="1:20" x14ac:dyDescent="0.2">
      <c r="P72" s="1" t="s">
        <v>26</v>
      </c>
      <c r="Q72" s="65">
        <v>3.7999999999999999E-2</v>
      </c>
      <c r="R72" s="65">
        <v>0.04</v>
      </c>
      <c r="S72" s="65">
        <v>7.2000000000000008E-2</v>
      </c>
      <c r="T72" s="1">
        <v>7.2000000000000008E-2</v>
      </c>
    </row>
    <row r="73" spans="1:20" x14ac:dyDescent="0.2">
      <c r="P73" s="1" t="s">
        <v>27</v>
      </c>
      <c r="Q73" s="65">
        <v>0.91099999999999992</v>
      </c>
      <c r="R73" s="65">
        <v>0.91099999999999992</v>
      </c>
      <c r="S73" s="65">
        <v>0.85400000000000009</v>
      </c>
      <c r="T73" s="1">
        <v>0.81499999999999995</v>
      </c>
    </row>
    <row r="76" spans="1:20" ht="14.25" customHeight="1" x14ac:dyDescent="0.2">
      <c r="A76" s="86" t="s">
        <v>0</v>
      </c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</row>
    <row r="77" spans="1:20" ht="14.25" customHeight="1" x14ac:dyDescent="0.2">
      <c r="A77" s="85" t="s">
        <v>69</v>
      </c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</row>
    <row r="78" spans="1:20" ht="13.9" customHeight="1" x14ac:dyDescent="0.2">
      <c r="A78" s="82" t="s">
        <v>1</v>
      </c>
      <c r="B78" s="83"/>
      <c r="C78" s="84"/>
      <c r="D78" s="68" t="s">
        <v>2</v>
      </c>
      <c r="E78" s="69"/>
      <c r="F78" s="69"/>
      <c r="G78" s="69"/>
      <c r="H78" s="69"/>
      <c r="I78" s="69"/>
      <c r="J78" s="69"/>
      <c r="K78" s="69"/>
      <c r="L78" s="69"/>
      <c r="M78" s="70"/>
      <c r="Q78" s="1" t="s">
        <v>3</v>
      </c>
      <c r="R78" s="1" t="s">
        <v>22</v>
      </c>
      <c r="S78" s="1" t="s">
        <v>23</v>
      </c>
      <c r="T78" s="1" t="s">
        <v>28</v>
      </c>
    </row>
    <row r="79" spans="1:20" ht="13.9" customHeight="1" x14ac:dyDescent="0.2">
      <c r="A79" s="16"/>
      <c r="B79" s="22"/>
      <c r="C79" s="17"/>
      <c r="D79" s="68" t="s">
        <v>3</v>
      </c>
      <c r="E79" s="69"/>
      <c r="F79" s="69"/>
      <c r="G79" s="70"/>
      <c r="H79" s="68" t="s">
        <v>4</v>
      </c>
      <c r="I79" s="70"/>
      <c r="J79" s="68" t="s">
        <v>5</v>
      </c>
      <c r="K79" s="70"/>
      <c r="L79" s="68" t="s">
        <v>6</v>
      </c>
      <c r="M79" s="70"/>
      <c r="P79" s="1" t="s">
        <v>24</v>
      </c>
      <c r="Q79" s="4">
        <f>F82</f>
        <v>764961</v>
      </c>
      <c r="R79" s="1">
        <f>H82</f>
        <v>432193</v>
      </c>
      <c r="S79" s="1">
        <f>J82</f>
        <v>49143</v>
      </c>
      <c r="T79" s="1">
        <f>L82</f>
        <v>13816</v>
      </c>
    </row>
    <row r="80" spans="1:20" ht="25.5" x14ac:dyDescent="0.2">
      <c r="A80" s="18"/>
      <c r="B80" s="25"/>
      <c r="C80" s="19"/>
      <c r="D80" s="68" t="s">
        <v>7</v>
      </c>
      <c r="E80" s="69"/>
      <c r="F80" s="70"/>
      <c r="G80" s="26" t="s">
        <v>8</v>
      </c>
      <c r="H80" s="26" t="s">
        <v>7</v>
      </c>
      <c r="I80" s="26" t="s">
        <v>8</v>
      </c>
      <c r="J80" s="26" t="s">
        <v>7</v>
      </c>
      <c r="K80" s="26" t="s">
        <v>8</v>
      </c>
      <c r="L80" s="26" t="s">
        <v>7</v>
      </c>
      <c r="M80" s="26" t="s">
        <v>8</v>
      </c>
      <c r="P80" s="1" t="s">
        <v>25</v>
      </c>
      <c r="Q80" s="7">
        <f>F83</f>
        <v>4.7E-2</v>
      </c>
      <c r="R80" s="7">
        <f>H83</f>
        <v>0.05</v>
      </c>
      <c r="S80" s="7">
        <f>J83</f>
        <v>7.400000000000001E-2</v>
      </c>
      <c r="T80" s="7">
        <f>L83</f>
        <v>0.114</v>
      </c>
    </row>
    <row r="81" spans="1:20" ht="13.9" customHeight="1" x14ac:dyDescent="0.2">
      <c r="A81" s="71" t="s">
        <v>9</v>
      </c>
      <c r="B81" s="72"/>
      <c r="C81" s="73"/>
      <c r="D81" s="71" t="s">
        <v>10</v>
      </c>
      <c r="E81" s="72"/>
      <c r="F81" s="73"/>
      <c r="G81" s="27" t="s">
        <v>10</v>
      </c>
      <c r="H81" s="27" t="s">
        <v>10</v>
      </c>
      <c r="I81" s="27" t="s">
        <v>10</v>
      </c>
      <c r="J81" s="27" t="s">
        <v>10</v>
      </c>
      <c r="K81" s="27" t="s">
        <v>10</v>
      </c>
      <c r="L81" s="27" t="s">
        <v>10</v>
      </c>
      <c r="M81" s="27" t="s">
        <v>10</v>
      </c>
      <c r="P81" s="1" t="s">
        <v>26</v>
      </c>
      <c r="Q81" s="7">
        <f>F84</f>
        <v>3.7999999999999999E-2</v>
      </c>
      <c r="R81" s="7">
        <f>H84</f>
        <v>0.04</v>
      </c>
      <c r="S81" s="7">
        <f>J84</f>
        <v>7.2000000000000008E-2</v>
      </c>
      <c r="T81" s="7">
        <f>L84</f>
        <v>7.2000000000000008E-2</v>
      </c>
    </row>
    <row r="82" spans="1:20" ht="13.9" customHeight="1" x14ac:dyDescent="0.2">
      <c r="A82" s="71" t="s">
        <v>11</v>
      </c>
      <c r="B82" s="72"/>
      <c r="C82" s="73"/>
      <c r="E82" s="39"/>
      <c r="F82" s="38">
        <v>764961</v>
      </c>
      <c r="G82" s="29">
        <v>9153</v>
      </c>
      <c r="H82" s="30">
        <v>432193</v>
      </c>
      <c r="I82" s="29">
        <v>12356</v>
      </c>
      <c r="J82" s="30">
        <v>49143</v>
      </c>
      <c r="K82" s="29">
        <v>5313</v>
      </c>
      <c r="L82" s="30">
        <v>13816</v>
      </c>
      <c r="M82" s="29">
        <v>3456</v>
      </c>
      <c r="P82" s="1" t="s">
        <v>27</v>
      </c>
      <c r="Q82" s="7">
        <f>F85</f>
        <v>0.91099999999999992</v>
      </c>
      <c r="R82" s="7">
        <f>H85</f>
        <v>0.91099999999999992</v>
      </c>
      <c r="S82" s="7">
        <f>J85</f>
        <v>0.85400000000000009</v>
      </c>
      <c r="T82" s="7">
        <f>L85</f>
        <v>0.81499999999999995</v>
      </c>
    </row>
    <row r="83" spans="1:20" ht="13.9" customHeight="1" x14ac:dyDescent="0.2">
      <c r="A83" s="71" t="s">
        <v>12</v>
      </c>
      <c r="B83" s="72"/>
      <c r="C83" s="73"/>
      <c r="E83" s="41"/>
      <c r="F83" s="40">
        <v>4.7E-2</v>
      </c>
      <c r="G83" s="29">
        <v>0.6</v>
      </c>
      <c r="H83" s="28">
        <v>0.05</v>
      </c>
      <c r="I83" s="29">
        <v>0.9</v>
      </c>
      <c r="J83" s="28">
        <v>7.400000000000001E-2</v>
      </c>
      <c r="K83" s="29">
        <v>2.5</v>
      </c>
      <c r="L83" s="28">
        <v>0.114</v>
      </c>
      <c r="M83" s="29">
        <v>6.4</v>
      </c>
    </row>
    <row r="84" spans="1:20" ht="13.9" customHeight="1" x14ac:dyDescent="0.2">
      <c r="A84" s="71" t="s">
        <v>15</v>
      </c>
      <c r="B84" s="72"/>
      <c r="C84" s="73"/>
      <c r="E84" s="41"/>
      <c r="F84" s="40">
        <v>3.7999999999999999E-2</v>
      </c>
      <c r="G84" s="29">
        <v>0.6</v>
      </c>
      <c r="H84" s="28">
        <v>0.04</v>
      </c>
      <c r="I84" s="29">
        <v>0.9</v>
      </c>
      <c r="J84" s="28">
        <v>7.2000000000000008E-2</v>
      </c>
      <c r="K84" s="29">
        <v>3.2</v>
      </c>
      <c r="L84" s="28">
        <v>7.2000000000000008E-2</v>
      </c>
      <c r="M84" s="29">
        <v>3.7</v>
      </c>
    </row>
    <row r="85" spans="1:20" ht="13.9" customHeight="1" x14ac:dyDescent="0.2">
      <c r="A85" s="71" t="s">
        <v>18</v>
      </c>
      <c r="B85" s="72"/>
      <c r="C85" s="73"/>
      <c r="E85" s="41"/>
      <c r="F85" s="40">
        <v>0.91099999999999992</v>
      </c>
      <c r="G85" s="29">
        <v>1.2</v>
      </c>
      <c r="H85" s="28">
        <v>0.91099999999999992</v>
      </c>
      <c r="I85" s="29">
        <v>1.2</v>
      </c>
      <c r="J85" s="28">
        <v>0.85400000000000009</v>
      </c>
      <c r="K85" s="29">
        <v>4.0999999999999996</v>
      </c>
      <c r="L85" s="28">
        <v>0.81499999999999995</v>
      </c>
      <c r="M85" s="29">
        <v>7</v>
      </c>
    </row>
    <row r="86" spans="1:20" ht="13.9" customHeight="1" x14ac:dyDescent="0.2">
      <c r="A86" s="88" t="s">
        <v>61</v>
      </c>
      <c r="B86" s="88"/>
      <c r="C86" s="88"/>
      <c r="D86" s="88"/>
    </row>
    <row r="87" spans="1:20" ht="15.75" x14ac:dyDescent="0.25">
      <c r="A87" s="86"/>
      <c r="B87" s="86"/>
      <c r="C87" s="86"/>
      <c r="D87" s="86"/>
      <c r="F87" s="8"/>
      <c r="G87" s="8"/>
      <c r="H87" s="9"/>
      <c r="I87" s="10"/>
    </row>
    <row r="88" spans="1:20" ht="15.75" x14ac:dyDescent="0.25">
      <c r="F88" s="96"/>
      <c r="G88" s="96"/>
      <c r="H88" s="12"/>
      <c r="I88" s="13"/>
    </row>
    <row r="89" spans="1:20" x14ac:dyDescent="0.2">
      <c r="Q89" s="1" t="s">
        <v>3</v>
      </c>
      <c r="R89" s="1" t="s">
        <v>22</v>
      </c>
      <c r="S89" s="1" t="s">
        <v>23</v>
      </c>
      <c r="T89" s="1" t="s">
        <v>28</v>
      </c>
    </row>
    <row r="90" spans="1:20" x14ac:dyDescent="0.2">
      <c r="P90" s="1" t="s">
        <v>24</v>
      </c>
      <c r="Q90" s="14">
        <v>586381</v>
      </c>
      <c r="R90" s="14">
        <v>436231</v>
      </c>
      <c r="S90" s="14">
        <v>59637</v>
      </c>
      <c r="T90" s="14">
        <v>20368</v>
      </c>
    </row>
    <row r="91" spans="1:20" x14ac:dyDescent="0.2">
      <c r="P91" s="1" t="s">
        <v>25</v>
      </c>
      <c r="Q91" s="14">
        <f>Q80*Q79</f>
        <v>35953.167000000001</v>
      </c>
      <c r="R91" s="14">
        <f>R80*R79</f>
        <v>21609.65</v>
      </c>
      <c r="S91" s="14">
        <f t="shared" ref="S91:T91" si="10">S80*S79</f>
        <v>3636.5820000000003</v>
      </c>
      <c r="T91" s="14">
        <f t="shared" si="10"/>
        <v>1575.0240000000001</v>
      </c>
    </row>
    <row r="92" spans="1:20" x14ac:dyDescent="0.2">
      <c r="P92" s="1" t="s">
        <v>26</v>
      </c>
      <c r="Q92" s="14">
        <f>Q81*Q79</f>
        <v>29068.518</v>
      </c>
      <c r="R92" s="14">
        <f>R81*R79</f>
        <v>17287.72</v>
      </c>
      <c r="S92" s="14">
        <f t="shared" ref="S92:T92" si="11">S81*S79</f>
        <v>3538.2960000000003</v>
      </c>
      <c r="T92" s="14">
        <f t="shared" si="11"/>
        <v>994.75200000000007</v>
      </c>
    </row>
    <row r="93" spans="1:20" x14ac:dyDescent="0.2">
      <c r="P93" s="1" t="s">
        <v>27</v>
      </c>
      <c r="Q93" s="14">
        <f>Q82*Q79</f>
        <v>696879.4709999999</v>
      </c>
      <c r="R93" s="14">
        <f>R82*R79</f>
        <v>393727.82299999997</v>
      </c>
      <c r="S93" s="14">
        <f t="shared" ref="S93:T93" si="12">S82*S79</f>
        <v>41968.122000000003</v>
      </c>
      <c r="T93" s="14">
        <f t="shared" si="12"/>
        <v>11260.039999999999</v>
      </c>
    </row>
    <row r="94" spans="1:20" x14ac:dyDescent="0.2">
      <c r="Q94" s="14"/>
      <c r="R94" s="14"/>
      <c r="S94" s="14"/>
      <c r="T94" s="14"/>
    </row>
    <row r="95" spans="1:20" x14ac:dyDescent="0.2">
      <c r="Q95" s="14"/>
      <c r="R95" s="14"/>
      <c r="S95" s="14"/>
      <c r="T95" s="14"/>
    </row>
    <row r="96" spans="1:20" x14ac:dyDescent="0.2">
      <c r="Q96" s="14"/>
      <c r="R96" s="14"/>
      <c r="S96" s="14"/>
      <c r="T96" s="14"/>
    </row>
    <row r="97" spans="1:32" ht="12" customHeight="1" x14ac:dyDescent="0.2">
      <c r="A97" s="75" t="s">
        <v>0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</row>
    <row r="98" spans="1:32" ht="12" customHeight="1" x14ac:dyDescent="0.2">
      <c r="A98" s="74" t="s">
        <v>66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</row>
    <row r="99" spans="1:32" ht="12" customHeight="1" x14ac:dyDescent="0.2">
      <c r="A99" s="76" t="s">
        <v>1</v>
      </c>
      <c r="B99" s="77"/>
      <c r="C99" s="78"/>
      <c r="D99" s="79" t="s">
        <v>2</v>
      </c>
      <c r="E99" s="80"/>
      <c r="F99" s="80"/>
      <c r="G99" s="80"/>
      <c r="H99" s="80"/>
      <c r="I99" s="80"/>
      <c r="J99" s="80"/>
      <c r="K99" s="80"/>
      <c r="L99" s="80"/>
      <c r="M99" s="81"/>
      <c r="Q99" s="1" t="s">
        <v>3</v>
      </c>
      <c r="R99" s="1" t="s">
        <v>22</v>
      </c>
      <c r="S99" s="1" t="s">
        <v>23</v>
      </c>
      <c r="T99" s="1" t="s">
        <v>28</v>
      </c>
      <c r="X99" s="1" t="s">
        <v>22</v>
      </c>
      <c r="Y99" s="1" t="s">
        <v>23</v>
      </c>
      <c r="Z99" s="1" t="s">
        <v>30</v>
      </c>
      <c r="AD99" s="1" t="s">
        <v>22</v>
      </c>
      <c r="AE99" s="1" t="s">
        <v>23</v>
      </c>
      <c r="AF99" s="1" t="s">
        <v>28</v>
      </c>
    </row>
    <row r="100" spans="1:32" ht="12" customHeight="1" x14ac:dyDescent="0.2">
      <c r="A100" s="2"/>
      <c r="B100" s="23"/>
      <c r="C100" s="3"/>
      <c r="D100" s="79" t="s">
        <v>3</v>
      </c>
      <c r="E100" s="80"/>
      <c r="F100" s="80"/>
      <c r="G100" s="81"/>
      <c r="H100" s="79" t="s">
        <v>4</v>
      </c>
      <c r="I100" s="81"/>
      <c r="J100" s="79" t="s">
        <v>5</v>
      </c>
      <c r="K100" s="81"/>
      <c r="L100" s="79" t="s">
        <v>6</v>
      </c>
      <c r="M100" s="81"/>
      <c r="P100" s="1" t="s">
        <v>24</v>
      </c>
      <c r="Q100" s="4">
        <f>F103</f>
        <v>700831</v>
      </c>
      <c r="R100" s="4">
        <f>H103</f>
        <v>469624</v>
      </c>
      <c r="S100" s="4">
        <f>J103</f>
        <v>57922</v>
      </c>
      <c r="T100" s="4">
        <f>L103</f>
        <v>15126</v>
      </c>
      <c r="W100" s="23" t="s">
        <v>25</v>
      </c>
      <c r="X100" s="66">
        <f t="shared" ref="X100:X102" si="13">R101</f>
        <v>5.0999999999999997E-2</v>
      </c>
      <c r="Y100" s="66">
        <f t="shared" ref="Y100:Y102" si="14">S101</f>
        <v>7.5999999999999998E-2</v>
      </c>
      <c r="Z100" s="66">
        <f t="shared" ref="Z100:Z102" si="15">T101</f>
        <v>0.17</v>
      </c>
      <c r="AC100" s="15" t="s">
        <v>25</v>
      </c>
      <c r="AD100" s="14">
        <f t="shared" ref="AD100:AD102" si="16">R112</f>
        <v>23950.823999999997</v>
      </c>
      <c r="AE100" s="14">
        <f t="shared" ref="AE100:AE102" si="17">S112</f>
        <v>4402.0720000000001</v>
      </c>
      <c r="AF100" s="14">
        <f t="shared" ref="AF100:AF102" si="18">T112</f>
        <v>2571.42</v>
      </c>
    </row>
    <row r="101" spans="1:32" ht="12" customHeight="1" x14ac:dyDescent="0.2">
      <c r="A101" s="5"/>
      <c r="B101" s="24"/>
      <c r="C101" s="6"/>
      <c r="D101" s="32" t="s">
        <v>7</v>
      </c>
      <c r="E101" s="33"/>
      <c r="F101" s="34"/>
      <c r="G101" s="31" t="s">
        <v>8</v>
      </c>
      <c r="H101" s="31" t="s">
        <v>7</v>
      </c>
      <c r="I101" s="31" t="s">
        <v>8</v>
      </c>
      <c r="J101" s="31" t="s">
        <v>7</v>
      </c>
      <c r="K101" s="31" t="s">
        <v>8</v>
      </c>
      <c r="L101" s="31" t="s">
        <v>7</v>
      </c>
      <c r="M101" s="31" t="s">
        <v>8</v>
      </c>
      <c r="P101" s="23" t="s">
        <v>25</v>
      </c>
      <c r="Q101" s="7">
        <f>F104</f>
        <v>5.5E-2</v>
      </c>
      <c r="R101" s="7">
        <f>H104</f>
        <v>5.0999999999999997E-2</v>
      </c>
      <c r="S101" s="7">
        <f>J104</f>
        <v>7.5999999999999998E-2</v>
      </c>
      <c r="T101" s="7">
        <f>L104</f>
        <v>0.17</v>
      </c>
      <c r="W101" s="1" t="s">
        <v>26</v>
      </c>
      <c r="X101" s="66">
        <f t="shared" si="13"/>
        <v>4.5999999999999999E-2</v>
      </c>
      <c r="Y101" s="66">
        <f t="shared" si="14"/>
        <v>7.9000000000000001E-2</v>
      </c>
      <c r="Z101" s="66">
        <f t="shared" si="15"/>
        <v>0.106</v>
      </c>
      <c r="AC101" s="1" t="s">
        <v>26</v>
      </c>
      <c r="AD101" s="14">
        <f t="shared" si="16"/>
        <v>21602.703999999998</v>
      </c>
      <c r="AE101" s="14">
        <f t="shared" si="17"/>
        <v>4575.8379999999997</v>
      </c>
      <c r="AF101" s="14">
        <f t="shared" si="18"/>
        <v>1603.356</v>
      </c>
    </row>
    <row r="102" spans="1:32" ht="12" customHeight="1" x14ac:dyDescent="0.2">
      <c r="A102" s="71" t="s">
        <v>9</v>
      </c>
      <c r="B102" s="72"/>
      <c r="C102" s="73"/>
      <c r="D102" s="35"/>
      <c r="E102" s="36"/>
      <c r="F102" s="37"/>
      <c r="G102" s="27" t="s">
        <v>10</v>
      </c>
      <c r="H102" s="27" t="s">
        <v>10</v>
      </c>
      <c r="I102" s="27" t="s">
        <v>10</v>
      </c>
      <c r="J102" s="27" t="s">
        <v>10</v>
      </c>
      <c r="K102" s="27" t="s">
        <v>10</v>
      </c>
      <c r="L102" s="27" t="s">
        <v>10</v>
      </c>
      <c r="M102" s="27" t="s">
        <v>10</v>
      </c>
      <c r="P102" s="1" t="s">
        <v>26</v>
      </c>
      <c r="Q102" s="7">
        <f>F105</f>
        <v>4.7E-2</v>
      </c>
      <c r="R102" s="7">
        <f>H105</f>
        <v>4.5999999999999999E-2</v>
      </c>
      <c r="S102" s="7">
        <f>J105</f>
        <v>7.9000000000000001E-2</v>
      </c>
      <c r="T102" s="7">
        <f>L105</f>
        <v>0.106</v>
      </c>
      <c r="W102" s="1" t="s">
        <v>27</v>
      </c>
      <c r="X102" s="66">
        <f t="shared" si="13"/>
        <v>0.90200000000000002</v>
      </c>
      <c r="Y102" s="66">
        <f t="shared" si="14"/>
        <v>0.84499999999999997</v>
      </c>
      <c r="Z102" s="66">
        <f t="shared" si="15"/>
        <v>0.72400000000000009</v>
      </c>
      <c r="AC102" s="1" t="s">
        <v>27</v>
      </c>
      <c r="AD102" s="14">
        <f t="shared" si="16"/>
        <v>423600.848</v>
      </c>
      <c r="AE102" s="14">
        <f t="shared" si="17"/>
        <v>48944.09</v>
      </c>
      <c r="AF102" s="14">
        <f t="shared" si="18"/>
        <v>10951.224000000002</v>
      </c>
    </row>
    <row r="103" spans="1:32" ht="12" customHeight="1" x14ac:dyDescent="0.2">
      <c r="A103" s="71" t="s">
        <v>11</v>
      </c>
      <c r="B103" s="72"/>
      <c r="C103" s="73"/>
      <c r="E103" s="39"/>
      <c r="F103" s="38">
        <v>700831</v>
      </c>
      <c r="G103" s="29">
        <v>4314</v>
      </c>
      <c r="H103" s="30">
        <v>469624</v>
      </c>
      <c r="I103" s="29">
        <v>4728</v>
      </c>
      <c r="J103" s="30">
        <v>57922</v>
      </c>
      <c r="K103" s="29">
        <v>2944</v>
      </c>
      <c r="L103" s="30">
        <v>15126</v>
      </c>
      <c r="M103" s="29">
        <v>1141</v>
      </c>
      <c r="P103" s="1" t="s">
        <v>27</v>
      </c>
      <c r="Q103" s="7">
        <f>F106</f>
        <v>0.90200000000000002</v>
      </c>
      <c r="R103" s="7">
        <f>H106</f>
        <v>0.90200000000000002</v>
      </c>
      <c r="S103" s="7">
        <f>J106</f>
        <v>0.84499999999999997</v>
      </c>
      <c r="T103" s="7">
        <f>L106</f>
        <v>0.72400000000000009</v>
      </c>
    </row>
    <row r="104" spans="1:32" ht="12" customHeight="1" x14ac:dyDescent="0.2">
      <c r="A104" s="71" t="s">
        <v>12</v>
      </c>
      <c r="B104" s="72"/>
      <c r="C104" s="73"/>
      <c r="E104" s="41"/>
      <c r="F104" s="40">
        <v>5.5E-2</v>
      </c>
      <c r="G104" s="29">
        <v>0.3</v>
      </c>
      <c r="H104" s="28">
        <v>5.0999999999999997E-2</v>
      </c>
      <c r="I104" s="29">
        <v>0.3</v>
      </c>
      <c r="J104" s="28">
        <v>7.5999999999999998E-2</v>
      </c>
      <c r="K104" s="29">
        <v>1.5</v>
      </c>
      <c r="L104" s="28">
        <v>0.17</v>
      </c>
      <c r="M104" s="29">
        <v>3.6</v>
      </c>
    </row>
    <row r="105" spans="1:32" ht="12" customHeight="1" x14ac:dyDescent="0.2">
      <c r="A105" s="71" t="s">
        <v>15</v>
      </c>
      <c r="B105" s="72"/>
      <c r="C105" s="73"/>
      <c r="E105" s="41"/>
      <c r="F105" s="40">
        <v>4.7E-2</v>
      </c>
      <c r="G105" s="29">
        <v>0.3</v>
      </c>
      <c r="H105" s="28">
        <v>4.5999999999999999E-2</v>
      </c>
      <c r="I105" s="29">
        <v>0.3</v>
      </c>
      <c r="J105" s="28">
        <v>7.9000000000000001E-2</v>
      </c>
      <c r="K105" s="29">
        <v>1.3</v>
      </c>
      <c r="L105" s="28">
        <v>0.106</v>
      </c>
      <c r="M105" s="29">
        <v>2.2999999999999998</v>
      </c>
    </row>
    <row r="106" spans="1:32" ht="12" customHeight="1" x14ac:dyDescent="0.2">
      <c r="A106" s="71" t="s">
        <v>18</v>
      </c>
      <c r="B106" s="72"/>
      <c r="C106" s="73"/>
      <c r="E106" s="41"/>
      <c r="F106" s="40">
        <v>0.90200000000000002</v>
      </c>
      <c r="G106" s="29">
        <v>0.5</v>
      </c>
      <c r="H106" s="28">
        <v>0.90200000000000002</v>
      </c>
      <c r="I106" s="29">
        <v>0.5</v>
      </c>
      <c r="J106" s="28">
        <v>0.84499999999999997</v>
      </c>
      <c r="K106" s="29">
        <v>1.9</v>
      </c>
      <c r="L106" s="28">
        <v>0.72400000000000009</v>
      </c>
      <c r="M106" s="29">
        <v>3.9</v>
      </c>
      <c r="Q106" s="1" t="s">
        <v>3</v>
      </c>
      <c r="R106" s="1" t="s">
        <v>22</v>
      </c>
      <c r="S106" s="1" t="s">
        <v>23</v>
      </c>
      <c r="T106" s="1" t="s">
        <v>28</v>
      </c>
    </row>
    <row r="107" spans="1:32" ht="13.9" customHeight="1" x14ac:dyDescent="0.2">
      <c r="A107" s="87" t="s">
        <v>62</v>
      </c>
      <c r="B107" s="87"/>
      <c r="C107" s="87"/>
      <c r="D107" s="87"/>
      <c r="P107" s="1" t="s">
        <v>24</v>
      </c>
      <c r="Q107" s="7">
        <f>Q100/Q100</f>
        <v>1</v>
      </c>
      <c r="R107" s="7">
        <f>R100/Q100</f>
        <v>0.67009592897574455</v>
      </c>
      <c r="S107" s="7">
        <f>S100/Q100</f>
        <v>8.2647599777977851E-2</v>
      </c>
      <c r="T107" s="7">
        <f>T100/Q100</f>
        <v>2.1582949384373693E-2</v>
      </c>
    </row>
    <row r="108" spans="1:32" ht="24.75" customHeight="1" x14ac:dyDescent="0.25">
      <c r="A108" s="75"/>
      <c r="B108" s="75"/>
      <c r="C108" s="75"/>
      <c r="D108" s="75"/>
      <c r="F108" s="8"/>
      <c r="G108" s="8"/>
      <c r="H108" s="9"/>
      <c r="I108" s="10"/>
    </row>
    <row r="109" spans="1:32" ht="15.75" x14ac:dyDescent="0.25">
      <c r="F109" s="96"/>
      <c r="G109" s="96"/>
      <c r="H109" s="12"/>
      <c r="I109" s="13"/>
    </row>
    <row r="110" spans="1:32" x14ac:dyDescent="0.2">
      <c r="Q110" s="1" t="s">
        <v>3</v>
      </c>
      <c r="R110" s="1" t="s">
        <v>22</v>
      </c>
      <c r="S110" s="1" t="s">
        <v>23</v>
      </c>
      <c r="T110" s="1" t="s">
        <v>30</v>
      </c>
    </row>
    <row r="111" spans="1:32" x14ac:dyDescent="0.2">
      <c r="P111" s="1" t="s">
        <v>24</v>
      </c>
      <c r="Q111" s="14">
        <f>Q100</f>
        <v>700831</v>
      </c>
      <c r="R111" s="14">
        <f>R100</f>
        <v>469624</v>
      </c>
      <c r="S111" s="14">
        <f>S100</f>
        <v>57922</v>
      </c>
      <c r="T111" s="14">
        <f>T100</f>
        <v>15126</v>
      </c>
    </row>
    <row r="112" spans="1:32" x14ac:dyDescent="0.2">
      <c r="A112" s="1" t="s">
        <v>65</v>
      </c>
      <c r="P112" s="15" t="s">
        <v>25</v>
      </c>
      <c r="Q112" s="14">
        <f>Q101*Q100</f>
        <v>38545.705000000002</v>
      </c>
      <c r="R112" s="14">
        <f>R101*R100</f>
        <v>23950.823999999997</v>
      </c>
      <c r="S112" s="14">
        <f t="shared" ref="S112" si="19">S101*S100</f>
        <v>4402.0720000000001</v>
      </c>
      <c r="T112" s="14">
        <f>T101*T100</f>
        <v>2571.42</v>
      </c>
    </row>
    <row r="113" spans="1:20" x14ac:dyDescent="0.2">
      <c r="P113" s="1" t="s">
        <v>26</v>
      </c>
      <c r="Q113" s="14">
        <f>Q102*Q100</f>
        <v>32939.057000000001</v>
      </c>
      <c r="R113" s="14">
        <f>R102*R100</f>
        <v>21602.703999999998</v>
      </c>
      <c r="S113" s="14">
        <f t="shared" ref="S113:T113" si="20">S102*S100</f>
        <v>4575.8379999999997</v>
      </c>
      <c r="T113" s="14">
        <f t="shared" si="20"/>
        <v>1603.356</v>
      </c>
    </row>
    <row r="114" spans="1:20" x14ac:dyDescent="0.2">
      <c r="P114" s="1" t="s">
        <v>27</v>
      </c>
      <c r="Q114" s="14">
        <f>Q103*Q100</f>
        <v>632149.56200000003</v>
      </c>
      <c r="R114" s="14">
        <f>R103*R100</f>
        <v>423600.848</v>
      </c>
      <c r="S114" s="14">
        <f t="shared" ref="S114:T114" si="21">S103*S100</f>
        <v>48944.09</v>
      </c>
      <c r="T114" s="14">
        <f t="shared" si="21"/>
        <v>10951.224000000002</v>
      </c>
    </row>
    <row r="115" spans="1:20" x14ac:dyDescent="0.2">
      <c r="Q115" s="14"/>
      <c r="R115" s="7">
        <f>(R114/Q114)</f>
        <v>0.67009592897574444</v>
      </c>
      <c r="S115" s="7">
        <f>S114/Q114</f>
        <v>7.7424857885134452E-2</v>
      </c>
      <c r="T115" s="7">
        <f>T114/Q114</f>
        <v>1.7323786423821017E-2</v>
      </c>
    </row>
    <row r="116" spans="1:20" x14ac:dyDescent="0.2">
      <c r="P116" s="1" t="s">
        <v>29</v>
      </c>
      <c r="Q116" s="20">
        <f>SUM(Q112:Q113)</f>
        <v>71484.762000000002</v>
      </c>
      <c r="R116" s="20">
        <f t="shared" ref="R116:S116" si="22">SUM(R112:R113)</f>
        <v>45553.527999999991</v>
      </c>
      <c r="S116" s="20">
        <f t="shared" si="22"/>
        <v>8977.91</v>
      </c>
      <c r="T116" s="20">
        <f>SUM(T112:T113)</f>
        <v>4174.7759999999998</v>
      </c>
    </row>
    <row r="117" spans="1:20" x14ac:dyDescent="0.2">
      <c r="R117" s="7">
        <f>R116/Q116</f>
        <v>0.6372480893200706</v>
      </c>
      <c r="S117" s="7">
        <f>S116/Q116</f>
        <v>0.12559194083908398</v>
      </c>
      <c r="T117" s="7">
        <f>T116/Q116</f>
        <v>5.8400921863599402E-2</v>
      </c>
    </row>
    <row r="118" spans="1:20" x14ac:dyDescent="0.2">
      <c r="Q118" s="1" t="s">
        <v>22</v>
      </c>
      <c r="R118" s="1" t="s">
        <v>23</v>
      </c>
      <c r="S118" s="1" t="s">
        <v>30</v>
      </c>
    </row>
    <row r="119" spans="1:20" x14ac:dyDescent="0.2">
      <c r="P119" s="1" t="s">
        <v>31</v>
      </c>
      <c r="Q119" s="65">
        <f>R117</f>
        <v>0.6372480893200706</v>
      </c>
      <c r="R119" s="65">
        <f>S117</f>
        <v>0.12559194083908398</v>
      </c>
      <c r="S119" s="65">
        <f>T117</f>
        <v>5.8400921863599402E-2</v>
      </c>
    </row>
    <row r="120" spans="1:20" x14ac:dyDescent="0.2">
      <c r="P120" s="1" t="s">
        <v>27</v>
      </c>
      <c r="Q120" s="65">
        <f>R115</f>
        <v>0.67009592897574444</v>
      </c>
      <c r="R120" s="65">
        <f>S115</f>
        <v>7.7424857885134452E-2</v>
      </c>
      <c r="S120" s="65">
        <f>T115</f>
        <v>1.7323786423821017E-2</v>
      </c>
    </row>
    <row r="123" spans="1:20" ht="14.25" customHeight="1" x14ac:dyDescent="0.2">
      <c r="A123" s="86" t="s">
        <v>0</v>
      </c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</row>
    <row r="124" spans="1:20" ht="14.25" customHeight="1" x14ac:dyDescent="0.2">
      <c r="A124" s="85" t="s">
        <v>67</v>
      </c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</row>
    <row r="125" spans="1:20" ht="13.9" customHeight="1" x14ac:dyDescent="0.2">
      <c r="A125" s="82" t="s">
        <v>1</v>
      </c>
      <c r="B125" s="83"/>
      <c r="C125" s="84"/>
      <c r="D125" s="68" t="s">
        <v>2</v>
      </c>
      <c r="E125" s="69"/>
      <c r="F125" s="69"/>
      <c r="G125" s="69"/>
      <c r="H125" s="69"/>
      <c r="I125" s="69"/>
      <c r="J125" s="69"/>
      <c r="K125" s="69"/>
      <c r="L125" s="69"/>
      <c r="M125" s="70"/>
      <c r="Q125" s="1" t="s">
        <v>3</v>
      </c>
      <c r="R125" s="1" t="s">
        <v>22</v>
      </c>
      <c r="S125" s="1" t="s">
        <v>23</v>
      </c>
      <c r="T125" s="1" t="s">
        <v>28</v>
      </c>
    </row>
    <row r="126" spans="1:20" ht="13.9" customHeight="1" x14ac:dyDescent="0.2">
      <c r="A126" s="16"/>
      <c r="B126" s="22"/>
      <c r="C126" s="17"/>
      <c r="D126" s="68" t="s">
        <v>3</v>
      </c>
      <c r="E126" s="69"/>
      <c r="F126" s="69"/>
      <c r="G126" s="70"/>
      <c r="H126" s="68" t="s">
        <v>4</v>
      </c>
      <c r="I126" s="70"/>
      <c r="J126" s="68" t="s">
        <v>5</v>
      </c>
      <c r="K126" s="70"/>
      <c r="L126" s="68" t="s">
        <v>6</v>
      </c>
      <c r="M126" s="70"/>
      <c r="P126" s="1" t="s">
        <v>24</v>
      </c>
      <c r="Q126" s="4">
        <f>F129</f>
        <v>727144</v>
      </c>
      <c r="R126" s="1">
        <f>H129</f>
        <v>385350</v>
      </c>
      <c r="S126" s="1">
        <f>J129</f>
        <v>45041</v>
      </c>
      <c r="T126" s="1">
        <f>L129</f>
        <v>8236</v>
      </c>
    </row>
    <row r="127" spans="1:20" ht="25.5" x14ac:dyDescent="0.2">
      <c r="A127" s="18"/>
      <c r="B127" s="25"/>
      <c r="C127" s="19"/>
      <c r="D127" s="68" t="s">
        <v>7</v>
      </c>
      <c r="E127" s="69"/>
      <c r="F127" s="70"/>
      <c r="G127" s="26" t="s">
        <v>8</v>
      </c>
      <c r="H127" s="26" t="s">
        <v>7</v>
      </c>
      <c r="I127" s="26" t="s">
        <v>8</v>
      </c>
      <c r="J127" s="26" t="s">
        <v>7</v>
      </c>
      <c r="K127" s="26" t="s">
        <v>8</v>
      </c>
      <c r="L127" s="26" t="s">
        <v>7</v>
      </c>
      <c r="M127" s="26" t="s">
        <v>8</v>
      </c>
      <c r="P127" s="1" t="s">
        <v>25</v>
      </c>
      <c r="Q127" s="7">
        <f>F130</f>
        <v>5.5E-2</v>
      </c>
      <c r="R127" s="7">
        <f>H130</f>
        <v>6.8000000000000005E-2</v>
      </c>
      <c r="S127" s="7">
        <f>J130</f>
        <v>8.4000000000000005E-2</v>
      </c>
      <c r="T127" s="7">
        <f>L130</f>
        <v>4.2000000000000003E-2</v>
      </c>
    </row>
    <row r="128" spans="1:20" ht="13.9" customHeight="1" x14ac:dyDescent="0.2">
      <c r="A128" s="71" t="s">
        <v>9</v>
      </c>
      <c r="B128" s="72"/>
      <c r="C128" s="73"/>
      <c r="D128" s="71" t="s">
        <v>10</v>
      </c>
      <c r="E128" s="72"/>
      <c r="F128" s="73"/>
      <c r="G128" s="27" t="s">
        <v>10</v>
      </c>
      <c r="H128" s="27" t="s">
        <v>10</v>
      </c>
      <c r="I128" s="27" t="s">
        <v>10</v>
      </c>
      <c r="J128" s="27" t="s">
        <v>10</v>
      </c>
      <c r="K128" s="27" t="s">
        <v>10</v>
      </c>
      <c r="L128" s="27" t="s">
        <v>10</v>
      </c>
      <c r="M128" s="27" t="s">
        <v>10</v>
      </c>
      <c r="P128" s="1" t="s">
        <v>26</v>
      </c>
      <c r="Q128" s="7">
        <f>F131</f>
        <v>4.2000000000000003E-2</v>
      </c>
      <c r="R128" s="7">
        <f>H131</f>
        <v>4.5999999999999999E-2</v>
      </c>
      <c r="S128" s="7">
        <f>J131</f>
        <v>0.09</v>
      </c>
      <c r="T128" s="7">
        <f>L131</f>
        <v>0.13300000000000001</v>
      </c>
    </row>
    <row r="129" spans="1:20" ht="13.9" customHeight="1" x14ac:dyDescent="0.2">
      <c r="A129" s="71" t="s">
        <v>11</v>
      </c>
      <c r="B129" s="72"/>
      <c r="C129" s="73"/>
      <c r="E129" s="39"/>
      <c r="F129" s="38">
        <v>727144</v>
      </c>
      <c r="G129" s="29">
        <v>11417</v>
      </c>
      <c r="H129" s="30">
        <v>385350</v>
      </c>
      <c r="I129" s="29">
        <v>12234</v>
      </c>
      <c r="J129" s="30">
        <v>45041</v>
      </c>
      <c r="K129" s="29">
        <v>6304</v>
      </c>
      <c r="L129" s="30">
        <v>8236</v>
      </c>
      <c r="M129" s="29">
        <v>1909</v>
      </c>
      <c r="P129" s="1" t="s">
        <v>27</v>
      </c>
      <c r="Q129" s="7">
        <f>F132</f>
        <v>0.8859999999999999</v>
      </c>
      <c r="R129" s="7">
        <f>H132</f>
        <v>0.8859999999999999</v>
      </c>
      <c r="S129" s="7">
        <f>J132</f>
        <v>0.82599999999999996</v>
      </c>
      <c r="T129" s="7">
        <f>L132</f>
        <v>0.82499999999999996</v>
      </c>
    </row>
    <row r="130" spans="1:20" ht="13.9" customHeight="1" x14ac:dyDescent="0.2">
      <c r="A130" s="71" t="s">
        <v>12</v>
      </c>
      <c r="B130" s="72"/>
      <c r="C130" s="73"/>
      <c r="E130" s="41"/>
      <c r="F130" s="40">
        <v>5.5E-2</v>
      </c>
      <c r="G130" s="29">
        <v>0.7</v>
      </c>
      <c r="H130" s="28">
        <v>6.8000000000000005E-2</v>
      </c>
      <c r="I130" s="29">
        <v>1.1000000000000001</v>
      </c>
      <c r="J130" s="28">
        <v>8.4000000000000005E-2</v>
      </c>
      <c r="K130" s="29">
        <v>3.4</v>
      </c>
      <c r="L130" s="28">
        <v>4.2000000000000003E-2</v>
      </c>
      <c r="M130" s="29">
        <v>4.5999999999999996</v>
      </c>
    </row>
    <row r="131" spans="1:20" ht="13.9" customHeight="1" x14ac:dyDescent="0.2">
      <c r="A131" s="71" t="s">
        <v>15</v>
      </c>
      <c r="B131" s="72"/>
      <c r="C131" s="73"/>
      <c r="E131" s="41"/>
      <c r="F131" s="40">
        <v>4.2000000000000003E-2</v>
      </c>
      <c r="G131" s="29">
        <v>0.7</v>
      </c>
      <c r="H131" s="28">
        <v>4.5999999999999999E-2</v>
      </c>
      <c r="I131" s="29">
        <v>1</v>
      </c>
      <c r="J131" s="28">
        <v>0.09</v>
      </c>
      <c r="K131" s="29">
        <v>5</v>
      </c>
      <c r="L131" s="28">
        <v>0.13300000000000001</v>
      </c>
      <c r="M131" s="29">
        <v>9.4</v>
      </c>
    </row>
    <row r="132" spans="1:20" ht="13.9" customHeight="1" x14ac:dyDescent="0.2">
      <c r="A132" s="71" t="s">
        <v>18</v>
      </c>
      <c r="B132" s="72"/>
      <c r="C132" s="73"/>
      <c r="E132" s="41"/>
      <c r="F132" s="40">
        <v>0.8859999999999999</v>
      </c>
      <c r="G132" s="29">
        <v>1.4</v>
      </c>
      <c r="H132" s="28">
        <v>0.8859999999999999</v>
      </c>
      <c r="I132" s="29">
        <v>1.4</v>
      </c>
      <c r="J132" s="28">
        <v>0.82599999999999996</v>
      </c>
      <c r="K132" s="29">
        <v>6.5</v>
      </c>
      <c r="L132" s="28">
        <v>0.82499999999999996</v>
      </c>
      <c r="M132" s="29">
        <v>9.4</v>
      </c>
    </row>
    <row r="133" spans="1:20" ht="13.9" customHeight="1" x14ac:dyDescent="0.2">
      <c r="A133" s="88" t="s">
        <v>61</v>
      </c>
      <c r="B133" s="88"/>
      <c r="C133" s="88"/>
      <c r="D133" s="88"/>
    </row>
    <row r="134" spans="1:20" ht="15.75" x14ac:dyDescent="0.25">
      <c r="A134" s="86"/>
      <c r="B134" s="86"/>
      <c r="C134" s="86"/>
      <c r="D134" s="86"/>
      <c r="F134" s="8"/>
      <c r="G134" s="8"/>
      <c r="H134" s="9"/>
      <c r="I134" s="10"/>
    </row>
    <row r="135" spans="1:20" ht="15.75" x14ac:dyDescent="0.25">
      <c r="F135" s="11"/>
      <c r="G135" s="11"/>
      <c r="H135" s="12"/>
      <c r="I135" s="13"/>
    </row>
    <row r="136" spans="1:20" x14ac:dyDescent="0.2">
      <c r="Q136" s="1" t="s">
        <v>3</v>
      </c>
      <c r="R136" s="1" t="s">
        <v>22</v>
      </c>
      <c r="S136" s="1" t="s">
        <v>23</v>
      </c>
      <c r="T136" s="1" t="s">
        <v>28</v>
      </c>
    </row>
    <row r="137" spans="1:20" x14ac:dyDescent="0.2">
      <c r="P137" s="1" t="s">
        <v>24</v>
      </c>
      <c r="Q137" s="14">
        <v>586381</v>
      </c>
      <c r="R137" s="14">
        <v>436231</v>
      </c>
      <c r="S137" s="14">
        <v>59637</v>
      </c>
      <c r="T137" s="14">
        <v>20368</v>
      </c>
    </row>
    <row r="138" spans="1:20" x14ac:dyDescent="0.2">
      <c r="P138" s="1" t="s">
        <v>25</v>
      </c>
      <c r="Q138" s="14">
        <f>Q127*Q126</f>
        <v>39992.92</v>
      </c>
      <c r="R138" s="14">
        <f>R127*R126</f>
        <v>26203.800000000003</v>
      </c>
      <c r="S138" s="14">
        <f t="shared" ref="S138:T138" si="23">S127*S126</f>
        <v>3783.4440000000004</v>
      </c>
      <c r="T138" s="14">
        <f t="shared" si="23"/>
        <v>345.91200000000003</v>
      </c>
    </row>
    <row r="139" spans="1:20" x14ac:dyDescent="0.2">
      <c r="P139" s="1" t="s">
        <v>26</v>
      </c>
      <c r="Q139" s="14">
        <f>Q128*Q126</f>
        <v>30540.048000000003</v>
      </c>
      <c r="R139" s="14">
        <f>R128*R126</f>
        <v>17726.099999999999</v>
      </c>
      <c r="S139" s="14">
        <f t="shared" ref="S139:T139" si="24">S128*S126</f>
        <v>4053.69</v>
      </c>
      <c r="T139" s="14">
        <f t="shared" si="24"/>
        <v>1095.3880000000001</v>
      </c>
    </row>
    <row r="140" spans="1:20" x14ac:dyDescent="0.2">
      <c r="P140" s="1" t="s">
        <v>27</v>
      </c>
      <c r="Q140" s="14">
        <f>Q129*Q126</f>
        <v>644249.58399999992</v>
      </c>
      <c r="R140" s="14">
        <f>R129*R126</f>
        <v>341420.1</v>
      </c>
      <c r="S140" s="14">
        <f t="shared" ref="S140:T140" si="25">S129*S126</f>
        <v>37203.865999999995</v>
      </c>
      <c r="T140" s="14">
        <f t="shared" si="25"/>
        <v>6794.7</v>
      </c>
    </row>
    <row r="141" spans="1:20" x14ac:dyDescent="0.2">
      <c r="Q141" s="14"/>
      <c r="R141" s="14"/>
      <c r="S141" s="14"/>
      <c r="T141" s="14"/>
    </row>
    <row r="142" spans="1:20" x14ac:dyDescent="0.2">
      <c r="Q142" s="14"/>
      <c r="R142" s="14"/>
      <c r="S142" s="14"/>
      <c r="T142" s="14"/>
    </row>
    <row r="143" spans="1:20" x14ac:dyDescent="0.2">
      <c r="Q143" s="14"/>
      <c r="R143" s="14"/>
      <c r="S143" s="14"/>
      <c r="T143" s="14"/>
    </row>
    <row r="144" spans="1:20" ht="12" customHeight="1" x14ac:dyDescent="0.2">
      <c r="A144" s="75" t="s">
        <v>0</v>
      </c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</row>
    <row r="145" spans="1:32" ht="12" customHeight="1" x14ac:dyDescent="0.2">
      <c r="A145" s="74" t="s">
        <v>64</v>
      </c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</row>
    <row r="146" spans="1:32" ht="12" customHeight="1" x14ac:dyDescent="0.2">
      <c r="A146" s="76" t="s">
        <v>1</v>
      </c>
      <c r="B146" s="77"/>
      <c r="C146" s="78"/>
      <c r="D146" s="79" t="s">
        <v>2</v>
      </c>
      <c r="E146" s="80"/>
      <c r="F146" s="80"/>
      <c r="G146" s="80"/>
      <c r="H146" s="80"/>
      <c r="I146" s="80"/>
      <c r="J146" s="80"/>
      <c r="K146" s="80"/>
      <c r="L146" s="80"/>
      <c r="M146" s="81"/>
      <c r="Q146" s="1" t="s">
        <v>3</v>
      </c>
      <c r="R146" s="1" t="s">
        <v>22</v>
      </c>
      <c r="S146" s="1" t="s">
        <v>23</v>
      </c>
      <c r="T146" s="1" t="s">
        <v>28</v>
      </c>
      <c r="X146" s="1" t="s">
        <v>22</v>
      </c>
      <c r="Y146" s="1" t="s">
        <v>23</v>
      </c>
      <c r="Z146" s="1" t="s">
        <v>30</v>
      </c>
      <c r="AD146" s="1" t="s">
        <v>22</v>
      </c>
      <c r="AE146" s="1" t="s">
        <v>23</v>
      </c>
      <c r="AF146" s="1" t="s">
        <v>28</v>
      </c>
    </row>
    <row r="147" spans="1:32" ht="12" customHeight="1" x14ac:dyDescent="0.2">
      <c r="A147" s="2"/>
      <c r="B147" s="23"/>
      <c r="C147" s="3"/>
      <c r="D147" s="79" t="s">
        <v>3</v>
      </c>
      <c r="E147" s="80"/>
      <c r="F147" s="80"/>
      <c r="G147" s="81"/>
      <c r="H147" s="79" t="s">
        <v>4</v>
      </c>
      <c r="I147" s="81"/>
      <c r="J147" s="79" t="s">
        <v>5</v>
      </c>
      <c r="K147" s="81"/>
      <c r="L147" s="79" t="s">
        <v>6</v>
      </c>
      <c r="M147" s="81"/>
      <c r="P147" s="1" t="s">
        <v>24</v>
      </c>
      <c r="Q147" s="4">
        <f>F150</f>
        <v>688091</v>
      </c>
      <c r="R147" s="4">
        <f>H150</f>
        <v>486109</v>
      </c>
      <c r="S147" s="4">
        <f>J150</f>
        <v>60573</v>
      </c>
      <c r="T147" s="4">
        <f>L150</f>
        <v>16542</v>
      </c>
      <c r="W147" s="23" t="s">
        <v>25</v>
      </c>
      <c r="X147" s="7">
        <f t="shared" ref="X147:X149" si="26">R148</f>
        <v>0.05</v>
      </c>
      <c r="Y147" s="7">
        <f t="shared" ref="Y147:Y149" si="27">S148</f>
        <v>7.2999999999999995E-2</v>
      </c>
      <c r="Z147" s="7">
        <f t="shared" ref="Z147:Z149" si="28">T148</f>
        <v>0.17</v>
      </c>
      <c r="AC147" s="15" t="s">
        <v>25</v>
      </c>
      <c r="AD147" s="14">
        <f t="shared" ref="AD147:AD149" si="29">R159</f>
        <v>24305.45</v>
      </c>
      <c r="AE147" s="14">
        <f t="shared" ref="AE147:AE149" si="30">S159</f>
        <v>4421.8289999999997</v>
      </c>
      <c r="AF147" s="14">
        <f t="shared" ref="AF147:AF149" si="31">T159</f>
        <v>2812.1400000000003</v>
      </c>
    </row>
    <row r="148" spans="1:32" ht="12" customHeight="1" x14ac:dyDescent="0.2">
      <c r="A148" s="5"/>
      <c r="B148" s="24"/>
      <c r="C148" s="6"/>
      <c r="D148" s="32" t="s">
        <v>7</v>
      </c>
      <c r="E148" s="33"/>
      <c r="F148" s="34"/>
      <c r="G148" s="31" t="s">
        <v>8</v>
      </c>
      <c r="H148" s="31" t="s">
        <v>7</v>
      </c>
      <c r="I148" s="31" t="s">
        <v>8</v>
      </c>
      <c r="J148" s="31" t="s">
        <v>7</v>
      </c>
      <c r="K148" s="31" t="s">
        <v>8</v>
      </c>
      <c r="L148" s="31" t="s">
        <v>7</v>
      </c>
      <c r="M148" s="31" t="s">
        <v>8</v>
      </c>
      <c r="P148" s="23" t="s">
        <v>25</v>
      </c>
      <c r="Q148" s="7">
        <f>F151</f>
        <v>5.6000000000000001E-2</v>
      </c>
      <c r="R148" s="7">
        <f>H151</f>
        <v>0.05</v>
      </c>
      <c r="S148" s="7">
        <f>J151</f>
        <v>7.2999999999999995E-2</v>
      </c>
      <c r="T148" s="7">
        <f>L151</f>
        <v>0.17</v>
      </c>
      <c r="W148" s="1" t="s">
        <v>26</v>
      </c>
      <c r="X148" s="7">
        <f t="shared" si="26"/>
        <v>4.7E-2</v>
      </c>
      <c r="Y148" s="7">
        <f t="shared" si="27"/>
        <v>7.9000000000000001E-2</v>
      </c>
      <c r="Z148" s="7">
        <f t="shared" si="28"/>
        <v>9.7000000000000003E-2</v>
      </c>
      <c r="AC148" s="1" t="s">
        <v>26</v>
      </c>
      <c r="AD148" s="14">
        <f t="shared" si="29"/>
        <v>22847.123</v>
      </c>
      <c r="AE148" s="14">
        <f t="shared" si="30"/>
        <v>4785.2669999999998</v>
      </c>
      <c r="AF148" s="14">
        <f t="shared" si="31"/>
        <v>1604.5740000000001</v>
      </c>
    </row>
    <row r="149" spans="1:32" ht="12" customHeight="1" x14ac:dyDescent="0.2">
      <c r="A149" s="71" t="s">
        <v>9</v>
      </c>
      <c r="B149" s="72"/>
      <c r="C149" s="73"/>
      <c r="D149" s="35"/>
      <c r="E149" s="36"/>
      <c r="F149" s="37"/>
      <c r="G149" s="27" t="s">
        <v>10</v>
      </c>
      <c r="H149" s="27" t="s">
        <v>10</v>
      </c>
      <c r="I149" s="27" t="s">
        <v>10</v>
      </c>
      <c r="J149" s="27" t="s">
        <v>10</v>
      </c>
      <c r="K149" s="27" t="s">
        <v>10</v>
      </c>
      <c r="L149" s="27" t="s">
        <v>10</v>
      </c>
      <c r="M149" s="27" t="s">
        <v>10</v>
      </c>
      <c r="P149" s="1" t="s">
        <v>26</v>
      </c>
      <c r="Q149" s="7">
        <f>F152</f>
        <v>4.8000000000000001E-2</v>
      </c>
      <c r="R149" s="7">
        <f>H152</f>
        <v>4.7E-2</v>
      </c>
      <c r="S149" s="7">
        <f>J152</f>
        <v>7.9000000000000001E-2</v>
      </c>
      <c r="T149" s="7">
        <f>L152</f>
        <v>9.7000000000000003E-2</v>
      </c>
      <c r="W149" s="1" t="s">
        <v>27</v>
      </c>
      <c r="X149" s="7">
        <f t="shared" si="26"/>
        <v>0.90300000000000002</v>
      </c>
      <c r="Y149" s="7">
        <f t="shared" si="27"/>
        <v>0.84799999999999998</v>
      </c>
      <c r="Z149" s="7">
        <f t="shared" si="28"/>
        <v>0.73299999999999998</v>
      </c>
      <c r="AC149" s="1" t="s">
        <v>27</v>
      </c>
      <c r="AD149" s="14">
        <f t="shared" si="29"/>
        <v>438956.42700000003</v>
      </c>
      <c r="AE149" s="14">
        <f t="shared" si="30"/>
        <v>51365.903999999995</v>
      </c>
      <c r="AF149" s="14">
        <f t="shared" si="31"/>
        <v>12125.286</v>
      </c>
    </row>
    <row r="150" spans="1:32" ht="12" customHeight="1" x14ac:dyDescent="0.2">
      <c r="A150" s="71" t="s">
        <v>11</v>
      </c>
      <c r="B150" s="72"/>
      <c r="C150" s="73"/>
      <c r="E150" s="39"/>
      <c r="F150" s="38">
        <v>688091</v>
      </c>
      <c r="G150" s="29">
        <v>4188</v>
      </c>
      <c r="H150" s="30">
        <v>486109</v>
      </c>
      <c r="I150" s="29">
        <v>4850</v>
      </c>
      <c r="J150" s="30">
        <v>60573</v>
      </c>
      <c r="K150" s="29">
        <v>2934</v>
      </c>
      <c r="L150" s="30">
        <v>16542</v>
      </c>
      <c r="M150" s="29">
        <v>1147</v>
      </c>
      <c r="P150" s="1" t="s">
        <v>27</v>
      </c>
      <c r="Q150" s="7">
        <f>F153</f>
        <v>0.89500000000000002</v>
      </c>
      <c r="R150" s="7">
        <f>H153</f>
        <v>0.90300000000000002</v>
      </c>
      <c r="S150" s="7">
        <f>J153</f>
        <v>0.84799999999999998</v>
      </c>
      <c r="T150" s="7">
        <f>L153</f>
        <v>0.73299999999999998</v>
      </c>
    </row>
    <row r="151" spans="1:32" ht="12" customHeight="1" x14ac:dyDescent="0.2">
      <c r="A151" s="71" t="s">
        <v>12</v>
      </c>
      <c r="B151" s="72"/>
      <c r="C151" s="73"/>
      <c r="E151" s="41"/>
      <c r="F151" s="40">
        <v>5.6000000000000001E-2</v>
      </c>
      <c r="G151" s="29">
        <v>0.3</v>
      </c>
      <c r="H151" s="28">
        <v>0.05</v>
      </c>
      <c r="I151" s="29">
        <v>0.3</v>
      </c>
      <c r="J151" s="28">
        <v>7.2999999999999995E-2</v>
      </c>
      <c r="K151" s="29">
        <v>1.1000000000000001</v>
      </c>
      <c r="L151" s="28">
        <v>0.17</v>
      </c>
      <c r="M151" s="29">
        <v>2.6</v>
      </c>
    </row>
    <row r="152" spans="1:32" ht="12" customHeight="1" x14ac:dyDescent="0.2">
      <c r="A152" s="71" t="s">
        <v>15</v>
      </c>
      <c r="B152" s="72"/>
      <c r="C152" s="73"/>
      <c r="E152" s="41"/>
      <c r="F152" s="40">
        <v>4.8000000000000001E-2</v>
      </c>
      <c r="G152" s="29">
        <v>0.3</v>
      </c>
      <c r="H152" s="28">
        <v>4.7E-2</v>
      </c>
      <c r="I152" s="29">
        <v>0.4</v>
      </c>
      <c r="J152" s="28">
        <v>7.9000000000000001E-2</v>
      </c>
      <c r="K152" s="29">
        <v>1.1000000000000001</v>
      </c>
      <c r="L152" s="28">
        <v>9.7000000000000003E-2</v>
      </c>
      <c r="M152" s="29">
        <v>1.7</v>
      </c>
    </row>
    <row r="153" spans="1:32" ht="12" customHeight="1" x14ac:dyDescent="0.2">
      <c r="A153" s="71" t="s">
        <v>18</v>
      </c>
      <c r="B153" s="72"/>
      <c r="C153" s="73"/>
      <c r="E153" s="41"/>
      <c r="F153" s="40">
        <v>0.89500000000000002</v>
      </c>
      <c r="G153" s="29">
        <v>0.4</v>
      </c>
      <c r="H153" s="28">
        <v>0.90300000000000002</v>
      </c>
      <c r="I153" s="29">
        <v>0.5</v>
      </c>
      <c r="J153" s="28">
        <v>0.84799999999999998</v>
      </c>
      <c r="K153" s="29">
        <v>1.6</v>
      </c>
      <c r="L153" s="28">
        <v>0.73299999999999998</v>
      </c>
      <c r="M153" s="29">
        <v>2.9</v>
      </c>
      <c r="Q153" s="1" t="s">
        <v>3</v>
      </c>
      <c r="R153" s="1" t="s">
        <v>22</v>
      </c>
      <c r="S153" s="1" t="s">
        <v>23</v>
      </c>
      <c r="T153" s="1" t="s">
        <v>28</v>
      </c>
    </row>
    <row r="154" spans="1:32" ht="13.9" customHeight="1" x14ac:dyDescent="0.2">
      <c r="A154" s="87" t="s">
        <v>62</v>
      </c>
      <c r="B154" s="87"/>
      <c r="C154" s="87"/>
      <c r="D154" s="87"/>
      <c r="P154" s="1" t="s">
        <v>24</v>
      </c>
      <c r="Q154" s="7">
        <f>Q147/Q147</f>
        <v>1</v>
      </c>
      <c r="R154" s="7">
        <f>R147/Q147</f>
        <v>0.70646033736816782</v>
      </c>
      <c r="S154" s="7">
        <f>S147/Q147</f>
        <v>8.8030507592745721E-2</v>
      </c>
      <c r="T154" s="7">
        <f>T147/Q147</f>
        <v>2.4040424885661927E-2</v>
      </c>
    </row>
    <row r="155" spans="1:32" ht="24.75" customHeight="1" x14ac:dyDescent="0.25">
      <c r="A155" s="75"/>
      <c r="B155" s="75"/>
      <c r="C155" s="75"/>
      <c r="D155" s="75"/>
      <c r="F155" s="8"/>
      <c r="G155" s="8"/>
      <c r="H155" s="9"/>
      <c r="I155" s="10"/>
    </row>
    <row r="156" spans="1:32" ht="15.75" x14ac:dyDescent="0.25">
      <c r="F156" s="11"/>
      <c r="G156" s="11"/>
      <c r="H156" s="12"/>
      <c r="I156" s="13"/>
    </row>
    <row r="157" spans="1:32" x14ac:dyDescent="0.2">
      <c r="Q157" s="1" t="s">
        <v>3</v>
      </c>
      <c r="R157" s="1" t="s">
        <v>22</v>
      </c>
      <c r="S157" s="1" t="s">
        <v>23</v>
      </c>
      <c r="T157" s="1" t="s">
        <v>30</v>
      </c>
    </row>
    <row r="158" spans="1:32" x14ac:dyDescent="0.2">
      <c r="P158" s="1" t="s">
        <v>24</v>
      </c>
      <c r="Q158" s="14">
        <f>Q147</f>
        <v>688091</v>
      </c>
      <c r="R158" s="14">
        <f>R147</f>
        <v>486109</v>
      </c>
      <c r="S158" s="14">
        <f>S147</f>
        <v>60573</v>
      </c>
      <c r="T158" s="14">
        <f>T147</f>
        <v>16542</v>
      </c>
    </row>
    <row r="159" spans="1:32" x14ac:dyDescent="0.2">
      <c r="A159" s="1" t="s">
        <v>65</v>
      </c>
      <c r="P159" s="15" t="s">
        <v>25</v>
      </c>
      <c r="Q159" s="14">
        <f>Q148*Q147</f>
        <v>38533.095999999998</v>
      </c>
      <c r="R159" s="14">
        <f>R148*R147</f>
        <v>24305.45</v>
      </c>
      <c r="S159" s="14">
        <f t="shared" ref="S159" si="32">S148*S147</f>
        <v>4421.8289999999997</v>
      </c>
      <c r="T159" s="14">
        <f>T148*T147</f>
        <v>2812.1400000000003</v>
      </c>
    </row>
    <row r="160" spans="1:32" x14ac:dyDescent="0.2">
      <c r="P160" s="1" t="s">
        <v>26</v>
      </c>
      <c r="Q160" s="14">
        <f>Q149*Q147</f>
        <v>33028.368000000002</v>
      </c>
      <c r="R160" s="14">
        <f>R149*R147</f>
        <v>22847.123</v>
      </c>
      <c r="S160" s="14">
        <f t="shared" ref="S160:T160" si="33">S149*S147</f>
        <v>4785.2669999999998</v>
      </c>
      <c r="T160" s="14">
        <f t="shared" si="33"/>
        <v>1604.5740000000001</v>
      </c>
    </row>
    <row r="161" spans="1:20" x14ac:dyDescent="0.2">
      <c r="P161" s="1" t="s">
        <v>27</v>
      </c>
      <c r="Q161" s="14">
        <f>Q150*Q147</f>
        <v>615841.44500000007</v>
      </c>
      <c r="R161" s="14">
        <f>R150*R147</f>
        <v>438956.42700000003</v>
      </c>
      <c r="S161" s="14">
        <f t="shared" ref="S161:T161" si="34">S150*S147</f>
        <v>51365.903999999995</v>
      </c>
      <c r="T161" s="14">
        <f t="shared" si="34"/>
        <v>12125.286</v>
      </c>
    </row>
    <row r="162" spans="1:20" x14ac:dyDescent="0.2">
      <c r="Q162" s="14"/>
      <c r="R162" s="7">
        <f>(R161/Q161)</f>
        <v>0.71277506664073242</v>
      </c>
      <c r="S162" s="7">
        <f>S161/Q161</f>
        <v>8.3407676467763536E-2</v>
      </c>
      <c r="T162" s="7">
        <f>T161/Q161</f>
        <v>1.9688973677307476E-2</v>
      </c>
    </row>
    <row r="163" spans="1:20" x14ac:dyDescent="0.2">
      <c r="P163" s="1" t="s">
        <v>29</v>
      </c>
      <c r="Q163" s="20">
        <f>SUM(Q159:Q160)</f>
        <v>71561.464000000007</v>
      </c>
      <c r="R163" s="20">
        <f t="shared" ref="R163:S163" si="35">SUM(R159:R160)</f>
        <v>47152.573000000004</v>
      </c>
      <c r="S163" s="20">
        <f t="shared" si="35"/>
        <v>9207.0959999999995</v>
      </c>
      <c r="T163" s="20">
        <f>SUM(T159:T160)</f>
        <v>4416.7139999999999</v>
      </c>
    </row>
    <row r="164" spans="1:20" x14ac:dyDescent="0.2">
      <c r="R164" s="7">
        <f>R163/Q163</f>
        <v>0.65891012235300273</v>
      </c>
      <c r="S164" s="7">
        <f>S163/Q163</f>
        <v>0.12865997263555143</v>
      </c>
      <c r="T164" s="7">
        <f>T163/Q163</f>
        <v>6.1719167735305128E-2</v>
      </c>
    </row>
    <row r="165" spans="1:20" x14ac:dyDescent="0.2">
      <c r="Q165" s="1" t="s">
        <v>22</v>
      </c>
      <c r="R165" s="1" t="s">
        <v>23</v>
      </c>
      <c r="S165" s="1" t="s">
        <v>30</v>
      </c>
    </row>
    <row r="166" spans="1:20" x14ac:dyDescent="0.2">
      <c r="P166" s="1" t="s">
        <v>31</v>
      </c>
      <c r="Q166" s="65">
        <f>R164</f>
        <v>0.65891012235300273</v>
      </c>
      <c r="R166" s="65">
        <f>S164</f>
        <v>0.12865997263555143</v>
      </c>
      <c r="S166" s="65">
        <f>T164</f>
        <v>6.1719167735305128E-2</v>
      </c>
    </row>
    <row r="167" spans="1:20" x14ac:dyDescent="0.2">
      <c r="P167" s="1" t="s">
        <v>27</v>
      </c>
      <c r="Q167" s="65">
        <f>R162</f>
        <v>0.71277506664073242</v>
      </c>
      <c r="R167" s="65">
        <f>S162</f>
        <v>8.3407676467763536E-2</v>
      </c>
      <c r="S167" s="65">
        <f>T162</f>
        <v>1.9688973677307476E-2</v>
      </c>
    </row>
    <row r="170" spans="1:20" ht="14.25" customHeight="1" x14ac:dyDescent="0.2">
      <c r="A170" s="86" t="s">
        <v>0</v>
      </c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</row>
    <row r="171" spans="1:20" ht="14.25" customHeight="1" x14ac:dyDescent="0.2">
      <c r="A171" s="85" t="s">
        <v>63</v>
      </c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</row>
    <row r="172" spans="1:20" ht="13.9" customHeight="1" x14ac:dyDescent="0.2">
      <c r="A172" s="82" t="s">
        <v>1</v>
      </c>
      <c r="B172" s="83"/>
      <c r="C172" s="84"/>
      <c r="D172" s="68" t="s">
        <v>2</v>
      </c>
      <c r="E172" s="69"/>
      <c r="F172" s="69"/>
      <c r="G172" s="69"/>
      <c r="H172" s="69"/>
      <c r="I172" s="69"/>
      <c r="J172" s="69"/>
      <c r="K172" s="69"/>
      <c r="L172" s="69"/>
      <c r="M172" s="70"/>
      <c r="Q172" s="1" t="s">
        <v>3</v>
      </c>
      <c r="R172" s="1" t="s">
        <v>22</v>
      </c>
      <c r="S172" s="1" t="s">
        <v>23</v>
      </c>
      <c r="T172" s="1" t="s">
        <v>28</v>
      </c>
    </row>
    <row r="173" spans="1:20" ht="13.9" customHeight="1" x14ac:dyDescent="0.2">
      <c r="A173" s="16"/>
      <c r="B173" s="22"/>
      <c r="C173" s="17"/>
      <c r="D173" s="68" t="s">
        <v>3</v>
      </c>
      <c r="E173" s="69"/>
      <c r="F173" s="69"/>
      <c r="G173" s="70"/>
      <c r="H173" s="68" t="s">
        <v>4</v>
      </c>
      <c r="I173" s="70"/>
      <c r="J173" s="68" t="s">
        <v>5</v>
      </c>
      <c r="K173" s="70"/>
      <c r="L173" s="68" t="s">
        <v>6</v>
      </c>
      <c r="M173" s="70"/>
      <c r="P173" s="1" t="s">
        <v>24</v>
      </c>
      <c r="Q173" s="4">
        <f>F176</f>
        <v>0</v>
      </c>
      <c r="R173" s="1">
        <f>H176</f>
        <v>0</v>
      </c>
      <c r="S173" s="1">
        <f>J176</f>
        <v>0</v>
      </c>
      <c r="T173" s="1">
        <f>L176</f>
        <v>0</v>
      </c>
    </row>
    <row r="174" spans="1:20" ht="25.5" x14ac:dyDescent="0.2">
      <c r="A174" s="18"/>
      <c r="B174" s="25"/>
      <c r="C174" s="19"/>
      <c r="D174" s="68" t="s">
        <v>7</v>
      </c>
      <c r="E174" s="69"/>
      <c r="F174" s="70"/>
      <c r="G174" s="26" t="s">
        <v>8</v>
      </c>
      <c r="H174" s="26" t="s">
        <v>7</v>
      </c>
      <c r="I174" s="26" t="s">
        <v>8</v>
      </c>
      <c r="J174" s="26" t="s">
        <v>7</v>
      </c>
      <c r="K174" s="26" t="s">
        <v>8</v>
      </c>
      <c r="L174" s="26" t="s">
        <v>7</v>
      </c>
      <c r="M174" s="26" t="s">
        <v>8</v>
      </c>
      <c r="P174" s="1" t="s">
        <v>25</v>
      </c>
      <c r="Q174" s="7">
        <f>F177</f>
        <v>0</v>
      </c>
      <c r="R174" s="7">
        <f>H177</f>
        <v>0</v>
      </c>
      <c r="S174" s="7">
        <f>J177</f>
        <v>0</v>
      </c>
      <c r="T174" s="7">
        <f>L177</f>
        <v>0</v>
      </c>
    </row>
    <row r="175" spans="1:20" ht="13.9" customHeight="1" x14ac:dyDescent="0.2">
      <c r="A175" s="71" t="s">
        <v>9</v>
      </c>
      <c r="B175" s="72"/>
      <c r="C175" s="73"/>
      <c r="D175" s="71" t="s">
        <v>10</v>
      </c>
      <c r="E175" s="72"/>
      <c r="F175" s="73"/>
      <c r="G175" s="27" t="s">
        <v>10</v>
      </c>
      <c r="H175" s="27" t="s">
        <v>10</v>
      </c>
      <c r="I175" s="27" t="s">
        <v>10</v>
      </c>
      <c r="J175" s="27" t="s">
        <v>10</v>
      </c>
      <c r="K175" s="27" t="s">
        <v>10</v>
      </c>
      <c r="L175" s="27" t="s">
        <v>10</v>
      </c>
      <c r="M175" s="27" t="s">
        <v>10</v>
      </c>
      <c r="P175" s="1" t="s">
        <v>26</v>
      </c>
      <c r="Q175" s="7">
        <f>F178</f>
        <v>0</v>
      </c>
      <c r="R175" s="7">
        <f>H178</f>
        <v>0</v>
      </c>
      <c r="S175" s="7">
        <f>J178</f>
        <v>0</v>
      </c>
      <c r="T175" s="7">
        <f>L178</f>
        <v>0</v>
      </c>
    </row>
    <row r="176" spans="1:20" ht="13.9" customHeight="1" x14ac:dyDescent="0.2">
      <c r="A176" s="71" t="s">
        <v>11</v>
      </c>
      <c r="B176" s="72"/>
      <c r="C176" s="73"/>
      <c r="E176" s="39"/>
      <c r="F176" s="38"/>
      <c r="G176" s="29"/>
      <c r="H176" s="30"/>
      <c r="I176" s="29"/>
      <c r="J176" s="30"/>
      <c r="K176" s="29"/>
      <c r="L176" s="30"/>
      <c r="M176" s="29"/>
      <c r="P176" s="1" t="s">
        <v>27</v>
      </c>
      <c r="Q176" s="7">
        <f>F179</f>
        <v>0</v>
      </c>
      <c r="R176" s="7">
        <f>H179</f>
        <v>0</v>
      </c>
      <c r="S176" s="7">
        <f>J179</f>
        <v>0</v>
      </c>
      <c r="T176" s="7">
        <f>L179</f>
        <v>0</v>
      </c>
    </row>
    <row r="177" spans="1:32" ht="13.9" customHeight="1" x14ac:dyDescent="0.2">
      <c r="A177" s="71" t="s">
        <v>12</v>
      </c>
      <c r="B177" s="72"/>
      <c r="C177" s="73"/>
      <c r="E177" s="41"/>
      <c r="F177" s="40"/>
      <c r="G177" s="29"/>
      <c r="H177" s="28"/>
      <c r="I177" s="29"/>
      <c r="J177" s="28"/>
      <c r="K177" s="29"/>
      <c r="L177" s="28"/>
      <c r="M177" s="29"/>
    </row>
    <row r="178" spans="1:32" ht="13.9" customHeight="1" x14ac:dyDescent="0.2">
      <c r="A178" s="71" t="s">
        <v>15</v>
      </c>
      <c r="B178" s="72"/>
      <c r="C178" s="73"/>
      <c r="E178" s="41"/>
      <c r="F178" s="40"/>
      <c r="G178" s="29"/>
      <c r="H178" s="28"/>
      <c r="I178" s="29"/>
      <c r="J178" s="28"/>
      <c r="K178" s="29"/>
      <c r="L178" s="28"/>
      <c r="M178" s="29"/>
    </row>
    <row r="179" spans="1:32" ht="13.9" customHeight="1" x14ac:dyDescent="0.2">
      <c r="A179" s="71" t="s">
        <v>18</v>
      </c>
      <c r="B179" s="72"/>
      <c r="C179" s="73"/>
      <c r="E179" s="41"/>
      <c r="F179" s="40"/>
      <c r="G179" s="29"/>
      <c r="H179" s="28"/>
      <c r="I179" s="29"/>
      <c r="J179" s="28"/>
      <c r="K179" s="29"/>
      <c r="L179" s="28"/>
      <c r="M179" s="29"/>
    </row>
    <row r="180" spans="1:32" ht="13.9" customHeight="1" x14ac:dyDescent="0.2">
      <c r="A180" s="88" t="s">
        <v>61</v>
      </c>
      <c r="B180" s="88"/>
      <c r="C180" s="88"/>
      <c r="D180" s="88"/>
    </row>
    <row r="181" spans="1:32" ht="15.75" x14ac:dyDescent="0.25">
      <c r="A181" s="86"/>
      <c r="B181" s="86"/>
      <c r="C181" s="86"/>
      <c r="D181" s="86"/>
      <c r="F181" s="8"/>
      <c r="G181" s="8"/>
      <c r="H181" s="9"/>
      <c r="I181" s="10"/>
    </row>
    <row r="182" spans="1:32" ht="15.75" x14ac:dyDescent="0.25">
      <c r="F182" s="11"/>
      <c r="G182" s="11"/>
      <c r="H182" s="12"/>
      <c r="I182" s="13"/>
    </row>
    <row r="183" spans="1:32" x14ac:dyDescent="0.2">
      <c r="Q183" s="1" t="s">
        <v>3</v>
      </c>
      <c r="R183" s="1" t="s">
        <v>22</v>
      </c>
      <c r="S183" s="1" t="s">
        <v>23</v>
      </c>
      <c r="T183" s="1" t="s">
        <v>28</v>
      </c>
    </row>
    <row r="184" spans="1:32" x14ac:dyDescent="0.2">
      <c r="P184" s="1" t="s">
        <v>24</v>
      </c>
      <c r="Q184" s="14">
        <v>586381</v>
      </c>
      <c r="R184" s="14">
        <v>436231</v>
      </c>
      <c r="S184" s="14">
        <v>59637</v>
      </c>
      <c r="T184" s="14">
        <v>20368</v>
      </c>
    </row>
    <row r="185" spans="1:32" x14ac:dyDescent="0.2">
      <c r="P185" s="1" t="s">
        <v>25</v>
      </c>
      <c r="Q185" s="14">
        <f>Q174*Q173</f>
        <v>0</v>
      </c>
      <c r="R185" s="14">
        <f>R174*R173</f>
        <v>0</v>
      </c>
      <c r="S185" s="14">
        <f t="shared" ref="S185:T185" si="36">S174*S173</f>
        <v>0</v>
      </c>
      <c r="T185" s="14">
        <f t="shared" si="36"/>
        <v>0</v>
      </c>
    </row>
    <row r="186" spans="1:32" x14ac:dyDescent="0.2">
      <c r="P186" s="1" t="s">
        <v>26</v>
      </c>
      <c r="Q186" s="14">
        <f>Q175*Q173</f>
        <v>0</v>
      </c>
      <c r="R186" s="14">
        <f>R175*R173</f>
        <v>0</v>
      </c>
      <c r="S186" s="14">
        <f t="shared" ref="S186:T186" si="37">S175*S173</f>
        <v>0</v>
      </c>
      <c r="T186" s="14">
        <f t="shared" si="37"/>
        <v>0</v>
      </c>
    </row>
    <row r="187" spans="1:32" x14ac:dyDescent="0.2">
      <c r="P187" s="1" t="s">
        <v>27</v>
      </c>
      <c r="Q187" s="14">
        <f>Q176*Q173</f>
        <v>0</v>
      </c>
      <c r="R187" s="14">
        <f>R176*R173</f>
        <v>0</v>
      </c>
      <c r="S187" s="14">
        <f t="shared" ref="S187:T187" si="38">S176*S173</f>
        <v>0</v>
      </c>
      <c r="T187" s="14">
        <f t="shared" si="38"/>
        <v>0</v>
      </c>
    </row>
    <row r="188" spans="1:32" x14ac:dyDescent="0.2">
      <c r="Q188" s="14"/>
      <c r="R188" s="14"/>
      <c r="S188" s="14"/>
      <c r="T188" s="14"/>
    </row>
    <row r="189" spans="1:32" x14ac:dyDescent="0.2">
      <c r="Q189" s="14"/>
      <c r="R189" s="14"/>
      <c r="S189" s="14"/>
      <c r="T189" s="14"/>
    </row>
    <row r="190" spans="1:32" ht="12" customHeight="1" x14ac:dyDescent="0.2">
      <c r="A190" s="75" t="s">
        <v>0</v>
      </c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</row>
    <row r="191" spans="1:32" ht="12" customHeight="1" x14ac:dyDescent="0.2">
      <c r="A191" s="74" t="s">
        <v>55</v>
      </c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</row>
    <row r="192" spans="1:32" ht="12" customHeight="1" x14ac:dyDescent="0.2">
      <c r="A192" s="76" t="s">
        <v>1</v>
      </c>
      <c r="B192" s="77"/>
      <c r="C192" s="78"/>
      <c r="D192" s="79" t="s">
        <v>2</v>
      </c>
      <c r="E192" s="80"/>
      <c r="F192" s="80"/>
      <c r="G192" s="80"/>
      <c r="H192" s="80"/>
      <c r="I192" s="80"/>
      <c r="J192" s="80"/>
      <c r="K192" s="80"/>
      <c r="L192" s="80"/>
      <c r="M192" s="81"/>
      <c r="Q192" s="1" t="s">
        <v>3</v>
      </c>
      <c r="R192" s="1" t="s">
        <v>22</v>
      </c>
      <c r="S192" s="1" t="s">
        <v>23</v>
      </c>
      <c r="T192" s="1" t="s">
        <v>28</v>
      </c>
      <c r="X192" s="1" t="s">
        <v>22</v>
      </c>
      <c r="Y192" s="1" t="s">
        <v>23</v>
      </c>
      <c r="Z192" s="1" t="s">
        <v>30</v>
      </c>
      <c r="AD192" s="1" t="s">
        <v>22</v>
      </c>
      <c r="AE192" s="1" t="s">
        <v>23</v>
      </c>
      <c r="AF192" s="1" t="s">
        <v>28</v>
      </c>
    </row>
    <row r="193" spans="1:32" ht="12" customHeight="1" x14ac:dyDescent="0.2">
      <c r="A193" s="2"/>
      <c r="B193" s="23"/>
      <c r="C193" s="3"/>
      <c r="D193" s="79" t="s">
        <v>3</v>
      </c>
      <c r="E193" s="80"/>
      <c r="F193" s="80"/>
      <c r="G193" s="81"/>
      <c r="H193" s="79" t="s">
        <v>4</v>
      </c>
      <c r="I193" s="81"/>
      <c r="J193" s="79" t="s">
        <v>5</v>
      </c>
      <c r="K193" s="81"/>
      <c r="L193" s="79" t="s">
        <v>6</v>
      </c>
      <c r="M193" s="81"/>
      <c r="P193" s="1" t="s">
        <v>24</v>
      </c>
      <c r="Q193" s="4">
        <f>F196</f>
        <v>672960</v>
      </c>
      <c r="R193" s="4">
        <f>H196</f>
        <v>500413</v>
      </c>
      <c r="S193" s="4">
        <f>J196</f>
        <v>61578</v>
      </c>
      <c r="T193" s="4">
        <f>L196</f>
        <v>19430</v>
      </c>
      <c r="W193" s="23" t="s">
        <v>25</v>
      </c>
      <c r="X193" s="7">
        <f t="shared" ref="X193:X195" si="39">R194</f>
        <v>5.1999999999999998E-2</v>
      </c>
      <c r="Y193" s="7">
        <f t="shared" ref="Y193:Y195" si="40">S194</f>
        <v>0.08</v>
      </c>
      <c r="Z193" s="7">
        <f t="shared" ref="Z193:Z195" si="41">T194</f>
        <v>0.17299999999999999</v>
      </c>
      <c r="AC193" s="15" t="s">
        <v>25</v>
      </c>
      <c r="AD193" s="14">
        <f t="shared" ref="AD193:AD195" si="42">R205</f>
        <v>26021.475999999999</v>
      </c>
      <c r="AE193" s="14">
        <f t="shared" ref="AE193:AE195" si="43">S205</f>
        <v>4926.24</v>
      </c>
      <c r="AF193" s="14">
        <f t="shared" ref="AF193:AF195" si="44">T205</f>
        <v>3361.39</v>
      </c>
    </row>
    <row r="194" spans="1:32" ht="12" customHeight="1" x14ac:dyDescent="0.2">
      <c r="A194" s="5"/>
      <c r="B194" s="24"/>
      <c r="C194" s="6"/>
      <c r="D194" s="32" t="s">
        <v>7</v>
      </c>
      <c r="E194" s="33"/>
      <c r="F194" s="34"/>
      <c r="G194" s="31" t="s">
        <v>8</v>
      </c>
      <c r="H194" s="31" t="s">
        <v>7</v>
      </c>
      <c r="I194" s="31" t="s">
        <v>8</v>
      </c>
      <c r="J194" s="31" t="s">
        <v>7</v>
      </c>
      <c r="K194" s="31" t="s">
        <v>8</v>
      </c>
      <c r="L194" s="31" t="s">
        <v>7</v>
      </c>
      <c r="M194" s="31" t="s">
        <v>8</v>
      </c>
      <c r="P194" s="23" t="s">
        <v>25</v>
      </c>
      <c r="Q194" s="7">
        <f>F197</f>
        <v>5.8999999999999997E-2</v>
      </c>
      <c r="R194" s="7">
        <f>H197</f>
        <v>5.1999999999999998E-2</v>
      </c>
      <c r="S194" s="7">
        <f>J197</f>
        <v>0.08</v>
      </c>
      <c r="T194" s="7">
        <f>L197</f>
        <v>0.17299999999999999</v>
      </c>
      <c r="W194" s="1" t="s">
        <v>26</v>
      </c>
      <c r="X194" s="7">
        <f t="shared" si="39"/>
        <v>4.9000000000000002E-2</v>
      </c>
      <c r="Y194" s="7">
        <f t="shared" si="40"/>
        <v>8.5000000000000006E-2</v>
      </c>
      <c r="Z194" s="7">
        <f t="shared" si="41"/>
        <v>0.1</v>
      </c>
      <c r="AC194" s="1" t="s">
        <v>26</v>
      </c>
      <c r="AD194" s="14">
        <f t="shared" si="42"/>
        <v>24520.237000000001</v>
      </c>
      <c r="AE194" s="14">
        <f t="shared" si="43"/>
        <v>5234.13</v>
      </c>
      <c r="AF194" s="14">
        <f t="shared" si="44"/>
        <v>1943</v>
      </c>
    </row>
    <row r="195" spans="1:32" ht="12" customHeight="1" x14ac:dyDescent="0.2">
      <c r="A195" s="71" t="s">
        <v>9</v>
      </c>
      <c r="B195" s="72"/>
      <c r="C195" s="73"/>
      <c r="D195" s="35"/>
      <c r="E195" s="36"/>
      <c r="F195" s="37"/>
      <c r="G195" s="27" t="s">
        <v>10</v>
      </c>
      <c r="H195" s="27" t="s">
        <v>10</v>
      </c>
      <c r="I195" s="27" t="s">
        <v>10</v>
      </c>
      <c r="J195" s="27" t="s">
        <v>10</v>
      </c>
      <c r="K195" s="27" t="s">
        <v>10</v>
      </c>
      <c r="L195" s="27" t="s">
        <v>10</v>
      </c>
      <c r="M195" s="27" t="s">
        <v>10</v>
      </c>
      <c r="P195" s="1" t="s">
        <v>26</v>
      </c>
      <c r="Q195" s="7">
        <f>F198</f>
        <v>5.2999999999999999E-2</v>
      </c>
      <c r="R195" s="7">
        <f>H198</f>
        <v>4.9000000000000002E-2</v>
      </c>
      <c r="S195" s="7">
        <f>J198</f>
        <v>8.5000000000000006E-2</v>
      </c>
      <c r="T195" s="7">
        <f>L198</f>
        <v>0.1</v>
      </c>
      <c r="W195" s="1" t="s">
        <v>27</v>
      </c>
      <c r="X195" s="7">
        <f t="shared" si="39"/>
        <v>0.89900000000000002</v>
      </c>
      <c r="Y195" s="7">
        <f t="shared" si="40"/>
        <v>0.83499999999999996</v>
      </c>
      <c r="Z195" s="7">
        <f t="shared" si="41"/>
        <v>0.72699999999999998</v>
      </c>
      <c r="AC195" s="1" t="s">
        <v>27</v>
      </c>
      <c r="AD195" s="14">
        <f t="shared" si="42"/>
        <v>449871.28700000001</v>
      </c>
      <c r="AE195" s="14">
        <f t="shared" si="43"/>
        <v>51417.63</v>
      </c>
      <c r="AF195" s="14">
        <f t="shared" si="44"/>
        <v>14125.609999999999</v>
      </c>
    </row>
    <row r="196" spans="1:32" ht="12" customHeight="1" x14ac:dyDescent="0.2">
      <c r="A196" s="71" t="s">
        <v>11</v>
      </c>
      <c r="B196" s="72"/>
      <c r="C196" s="73"/>
      <c r="E196" s="39"/>
      <c r="F196" s="38">
        <v>672960</v>
      </c>
      <c r="G196" s="29">
        <v>3362</v>
      </c>
      <c r="H196" s="30">
        <v>500413</v>
      </c>
      <c r="I196" s="29">
        <v>3750</v>
      </c>
      <c r="J196" s="30">
        <v>61578</v>
      </c>
      <c r="K196" s="29">
        <v>2362</v>
      </c>
      <c r="L196" s="30">
        <v>19430</v>
      </c>
      <c r="M196" s="29">
        <v>1406</v>
      </c>
      <c r="P196" s="1" t="s">
        <v>27</v>
      </c>
      <c r="Q196" s="7">
        <f>F199</f>
        <v>0.88800000000000001</v>
      </c>
      <c r="R196" s="7">
        <f>H199</f>
        <v>0.89900000000000002</v>
      </c>
      <c r="S196" s="7">
        <f>J199</f>
        <v>0.83499999999999996</v>
      </c>
      <c r="T196" s="7">
        <f>L199</f>
        <v>0.72699999999999998</v>
      </c>
    </row>
    <row r="197" spans="1:32" ht="12" customHeight="1" x14ac:dyDescent="0.2">
      <c r="A197" s="71" t="s">
        <v>12</v>
      </c>
      <c r="B197" s="72"/>
      <c r="C197" s="73"/>
      <c r="E197" s="41"/>
      <c r="F197" s="40">
        <v>5.8999999999999997E-2</v>
      </c>
      <c r="G197" s="29">
        <v>0.3</v>
      </c>
      <c r="H197" s="28">
        <v>5.1999999999999998E-2</v>
      </c>
      <c r="I197" s="29">
        <v>0.3</v>
      </c>
      <c r="J197" s="28">
        <v>0.08</v>
      </c>
      <c r="K197" s="29">
        <v>1</v>
      </c>
      <c r="L197" s="28">
        <v>0.17299999999999999</v>
      </c>
      <c r="M197" s="29">
        <v>2.5</v>
      </c>
    </row>
    <row r="198" spans="1:32" ht="12" customHeight="1" x14ac:dyDescent="0.2">
      <c r="A198" s="71" t="s">
        <v>15</v>
      </c>
      <c r="B198" s="72"/>
      <c r="C198" s="73"/>
      <c r="E198" s="41"/>
      <c r="F198" s="40">
        <v>5.2999999999999999E-2</v>
      </c>
      <c r="G198" s="29">
        <v>0.2</v>
      </c>
      <c r="H198" s="28">
        <v>4.9000000000000002E-2</v>
      </c>
      <c r="I198" s="29">
        <v>0.3</v>
      </c>
      <c r="J198" s="28">
        <v>8.5000000000000006E-2</v>
      </c>
      <c r="K198" s="29">
        <v>1</v>
      </c>
      <c r="L198" s="28">
        <v>0.1</v>
      </c>
      <c r="M198" s="29">
        <v>1.9</v>
      </c>
    </row>
    <row r="199" spans="1:32" ht="12" customHeight="1" x14ac:dyDescent="0.2">
      <c r="A199" s="71" t="s">
        <v>18</v>
      </c>
      <c r="B199" s="72"/>
      <c r="C199" s="73"/>
      <c r="E199" s="41"/>
      <c r="F199" s="40">
        <v>0.88800000000000001</v>
      </c>
      <c r="G199" s="29">
        <v>0.3</v>
      </c>
      <c r="H199" s="28">
        <v>0.89900000000000002</v>
      </c>
      <c r="I199" s="29">
        <v>0.4</v>
      </c>
      <c r="J199" s="28">
        <v>0.83499999999999996</v>
      </c>
      <c r="K199" s="29">
        <v>1.4</v>
      </c>
      <c r="L199" s="28">
        <v>0.72699999999999998</v>
      </c>
      <c r="M199" s="29">
        <v>2.6</v>
      </c>
      <c r="Q199" s="1" t="s">
        <v>3</v>
      </c>
      <c r="R199" s="1" t="s">
        <v>22</v>
      </c>
      <c r="S199" s="1" t="s">
        <v>23</v>
      </c>
      <c r="T199" s="1" t="s">
        <v>28</v>
      </c>
    </row>
    <row r="200" spans="1:32" ht="13.9" customHeight="1" x14ac:dyDescent="0.2">
      <c r="A200" s="87" t="s">
        <v>60</v>
      </c>
      <c r="B200" s="87"/>
      <c r="C200" s="87"/>
      <c r="D200" s="87"/>
      <c r="P200" s="1" t="s">
        <v>24</v>
      </c>
      <c r="Q200" s="7">
        <f>Q193/Q193</f>
        <v>1</v>
      </c>
      <c r="R200" s="7">
        <f>R193/Q193</f>
        <v>0.74359991678554449</v>
      </c>
      <c r="S200" s="7">
        <f>S193/Q193</f>
        <v>9.1503209700427954E-2</v>
      </c>
      <c r="T200" s="7">
        <f>T193/Q193</f>
        <v>2.8872444127436996E-2</v>
      </c>
    </row>
    <row r="201" spans="1:32" ht="24.75" customHeight="1" x14ac:dyDescent="0.25">
      <c r="A201" s="75"/>
      <c r="B201" s="75"/>
      <c r="C201" s="75"/>
      <c r="D201" s="75"/>
      <c r="F201" s="8"/>
      <c r="G201" s="8"/>
      <c r="H201" s="9"/>
      <c r="I201" s="10"/>
    </row>
    <row r="202" spans="1:32" ht="15.75" x14ac:dyDescent="0.25">
      <c r="F202" s="11"/>
      <c r="G202" s="11"/>
      <c r="H202" s="12"/>
      <c r="I202" s="13"/>
    </row>
    <row r="203" spans="1:32" x14ac:dyDescent="0.2">
      <c r="Q203" s="1" t="s">
        <v>3</v>
      </c>
      <c r="R203" s="1" t="s">
        <v>22</v>
      </c>
      <c r="S203" s="1" t="s">
        <v>23</v>
      </c>
      <c r="T203" s="1" t="s">
        <v>30</v>
      </c>
    </row>
    <row r="204" spans="1:32" x14ac:dyDescent="0.2">
      <c r="P204" s="1" t="s">
        <v>24</v>
      </c>
      <c r="Q204" s="14">
        <f>Q193</f>
        <v>672960</v>
      </c>
      <c r="R204" s="14">
        <f>R193</f>
        <v>500413</v>
      </c>
      <c r="S204" s="14">
        <f>S193</f>
        <v>61578</v>
      </c>
      <c r="T204" s="14">
        <f>T193</f>
        <v>19430</v>
      </c>
    </row>
    <row r="205" spans="1:32" x14ac:dyDescent="0.2">
      <c r="A205" s="1" t="s">
        <v>54</v>
      </c>
      <c r="P205" s="15" t="s">
        <v>25</v>
      </c>
      <c r="Q205" s="14">
        <f>Q194*Q193</f>
        <v>39704.639999999999</v>
      </c>
      <c r="R205" s="14">
        <f>R194*R193</f>
        <v>26021.475999999999</v>
      </c>
      <c r="S205" s="14">
        <f t="shared" ref="S205:T205" si="45">S194*S193</f>
        <v>4926.24</v>
      </c>
      <c r="T205" s="14">
        <f t="shared" si="45"/>
        <v>3361.39</v>
      </c>
    </row>
    <row r="206" spans="1:32" x14ac:dyDescent="0.2">
      <c r="P206" s="1" t="s">
        <v>26</v>
      </c>
      <c r="Q206" s="14">
        <f>Q195*Q193</f>
        <v>35666.879999999997</v>
      </c>
      <c r="R206" s="14">
        <f>R195*R193</f>
        <v>24520.237000000001</v>
      </c>
      <c r="S206" s="14">
        <f t="shared" ref="S206:T206" si="46">S195*S193</f>
        <v>5234.13</v>
      </c>
      <c r="T206" s="14">
        <f t="shared" si="46"/>
        <v>1943</v>
      </c>
    </row>
    <row r="207" spans="1:32" x14ac:dyDescent="0.2">
      <c r="P207" s="1" t="s">
        <v>27</v>
      </c>
      <c r="Q207" s="14">
        <f>Q196*Q193</f>
        <v>597588.47999999998</v>
      </c>
      <c r="R207" s="14">
        <f>R196*R193</f>
        <v>449871.28700000001</v>
      </c>
      <c r="S207" s="14">
        <f t="shared" ref="S207:T207" si="47">S196*S193</f>
        <v>51417.63</v>
      </c>
      <c r="T207" s="14">
        <f t="shared" si="47"/>
        <v>14125.609999999999</v>
      </c>
    </row>
    <row r="208" spans="1:32" x14ac:dyDescent="0.2">
      <c r="Q208" s="14"/>
      <c r="R208" s="7">
        <f>(R207/Q207)</f>
        <v>0.75281117701599609</v>
      </c>
      <c r="S208" s="7">
        <f>S207/Q207</f>
        <v>8.604186948182134E-2</v>
      </c>
      <c r="T208" s="7">
        <f>T207/Q207</f>
        <v>2.3637687928656188E-2</v>
      </c>
    </row>
    <row r="209" spans="1:20" x14ac:dyDescent="0.2">
      <c r="P209" s="1" t="s">
        <v>29</v>
      </c>
      <c r="Q209" s="20">
        <f>SUM(Q205:Q206)</f>
        <v>75371.51999999999</v>
      </c>
      <c r="R209" s="20">
        <f t="shared" ref="R209:T209" si="48">SUM(R205:R206)</f>
        <v>50541.713000000003</v>
      </c>
      <c r="S209" s="20">
        <f t="shared" si="48"/>
        <v>10160.369999999999</v>
      </c>
      <c r="T209" s="20">
        <f t="shared" si="48"/>
        <v>5304.3899999999994</v>
      </c>
    </row>
    <row r="210" spans="1:20" x14ac:dyDescent="0.2">
      <c r="R210" s="7">
        <f>R209/Q209</f>
        <v>0.67056778210125001</v>
      </c>
      <c r="S210" s="7">
        <f>S209/Q209</f>
        <v>0.13480383571938048</v>
      </c>
      <c r="T210" s="7">
        <f>T209/Q209</f>
        <v>7.0376582560627676E-2</v>
      </c>
    </row>
    <row r="211" spans="1:20" x14ac:dyDescent="0.2">
      <c r="Q211" s="1" t="s">
        <v>22</v>
      </c>
      <c r="R211" s="1" t="s">
        <v>23</v>
      </c>
      <c r="S211" s="1" t="s">
        <v>30</v>
      </c>
    </row>
    <row r="212" spans="1:20" x14ac:dyDescent="0.2">
      <c r="P212" s="1" t="s">
        <v>31</v>
      </c>
      <c r="Q212" s="21">
        <f>R210</f>
        <v>0.67056778210125001</v>
      </c>
      <c r="R212" s="21">
        <f>S210</f>
        <v>0.13480383571938048</v>
      </c>
      <c r="S212" s="21">
        <f>T210</f>
        <v>7.0376582560627676E-2</v>
      </c>
    </row>
    <row r="213" spans="1:20" x14ac:dyDescent="0.2">
      <c r="P213" s="1" t="s">
        <v>27</v>
      </c>
      <c r="Q213" s="21">
        <f>R208</f>
        <v>0.75281117701599609</v>
      </c>
      <c r="R213" s="21">
        <f>S208</f>
        <v>8.604186948182134E-2</v>
      </c>
      <c r="S213" s="21">
        <f>T208</f>
        <v>2.3637687928656188E-2</v>
      </c>
    </row>
    <row r="216" spans="1:20" ht="14.25" customHeight="1" x14ac:dyDescent="0.2">
      <c r="A216" s="86" t="s">
        <v>0</v>
      </c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</row>
    <row r="217" spans="1:20" ht="14.25" customHeight="1" x14ac:dyDescent="0.2">
      <c r="A217" s="85" t="s">
        <v>56</v>
      </c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</row>
    <row r="218" spans="1:20" ht="13.9" customHeight="1" x14ac:dyDescent="0.2">
      <c r="A218" s="82" t="s">
        <v>1</v>
      </c>
      <c r="B218" s="83"/>
      <c r="C218" s="84"/>
      <c r="D218" s="68" t="s">
        <v>2</v>
      </c>
      <c r="E218" s="69"/>
      <c r="F218" s="69"/>
      <c r="G218" s="69"/>
      <c r="H218" s="69"/>
      <c r="I218" s="69"/>
      <c r="J218" s="69"/>
      <c r="K218" s="69"/>
      <c r="L218" s="69"/>
      <c r="M218" s="70"/>
      <c r="Q218" s="1" t="s">
        <v>3</v>
      </c>
      <c r="R218" s="1" t="s">
        <v>22</v>
      </c>
      <c r="S218" s="1" t="s">
        <v>23</v>
      </c>
      <c r="T218" s="1" t="s">
        <v>28</v>
      </c>
    </row>
    <row r="219" spans="1:20" ht="13.9" customHeight="1" x14ac:dyDescent="0.2">
      <c r="A219" s="16"/>
      <c r="B219" s="22"/>
      <c r="C219" s="17"/>
      <c r="D219" s="68" t="s">
        <v>3</v>
      </c>
      <c r="E219" s="69"/>
      <c r="F219" s="69"/>
      <c r="G219" s="70"/>
      <c r="H219" s="68" t="s">
        <v>4</v>
      </c>
      <c r="I219" s="70"/>
      <c r="J219" s="68" t="s">
        <v>5</v>
      </c>
      <c r="K219" s="70"/>
      <c r="L219" s="68" t="s">
        <v>6</v>
      </c>
      <c r="M219" s="70"/>
      <c r="P219" s="1" t="s">
        <v>24</v>
      </c>
      <c r="Q219" s="4">
        <f>F222</f>
        <v>713479</v>
      </c>
      <c r="R219" s="1">
        <f>H222</f>
        <v>518426</v>
      </c>
      <c r="S219" s="1">
        <f>J222</f>
        <v>66497</v>
      </c>
      <c r="T219" s="1">
        <f>L222</f>
        <v>18412</v>
      </c>
    </row>
    <row r="220" spans="1:20" ht="25.5" x14ac:dyDescent="0.2">
      <c r="A220" s="18"/>
      <c r="B220" s="25"/>
      <c r="C220" s="19"/>
      <c r="D220" s="68" t="s">
        <v>7</v>
      </c>
      <c r="E220" s="69"/>
      <c r="F220" s="70"/>
      <c r="G220" s="26" t="s">
        <v>8</v>
      </c>
      <c r="H220" s="26" t="s">
        <v>7</v>
      </c>
      <c r="I220" s="26" t="s">
        <v>8</v>
      </c>
      <c r="J220" s="26" t="s">
        <v>7</v>
      </c>
      <c r="K220" s="26" t="s">
        <v>8</v>
      </c>
      <c r="L220" s="26" t="s">
        <v>7</v>
      </c>
      <c r="M220" s="26" t="s">
        <v>8</v>
      </c>
      <c r="P220" s="1" t="s">
        <v>25</v>
      </c>
      <c r="Q220" s="7">
        <f>F223</f>
        <v>5.0999999999999997E-2</v>
      </c>
      <c r="R220" s="7">
        <f>H223</f>
        <v>4.2999999999999997E-2</v>
      </c>
      <c r="S220" s="7">
        <f>J223</f>
        <v>7.5999999999999998E-2</v>
      </c>
      <c r="T220" s="7">
        <f>L223</f>
        <v>0.20300000000000001</v>
      </c>
    </row>
    <row r="221" spans="1:20" ht="13.9" customHeight="1" x14ac:dyDescent="0.2">
      <c r="A221" s="71" t="s">
        <v>9</v>
      </c>
      <c r="B221" s="72"/>
      <c r="C221" s="73"/>
      <c r="D221" s="71" t="s">
        <v>10</v>
      </c>
      <c r="E221" s="72"/>
      <c r="F221" s="73"/>
      <c r="G221" s="27" t="s">
        <v>10</v>
      </c>
      <c r="H221" s="27" t="s">
        <v>10</v>
      </c>
      <c r="I221" s="27" t="s">
        <v>10</v>
      </c>
      <c r="J221" s="27" t="s">
        <v>10</v>
      </c>
      <c r="K221" s="27" t="s">
        <v>10</v>
      </c>
      <c r="L221" s="27" t="s">
        <v>10</v>
      </c>
      <c r="M221" s="27" t="s">
        <v>10</v>
      </c>
      <c r="P221" s="1" t="s">
        <v>26</v>
      </c>
      <c r="Q221" s="7">
        <f>F224</f>
        <v>4.7E-2</v>
      </c>
      <c r="R221" s="7">
        <f>H224</f>
        <v>4.2999999999999997E-2</v>
      </c>
      <c r="S221" s="7">
        <f>J224</f>
        <v>7.5999999999999998E-2</v>
      </c>
      <c r="T221" s="7">
        <f>L224</f>
        <v>0.106</v>
      </c>
    </row>
    <row r="222" spans="1:20" ht="13.9" customHeight="1" x14ac:dyDescent="0.2">
      <c r="A222" s="71" t="s">
        <v>11</v>
      </c>
      <c r="B222" s="72"/>
      <c r="C222" s="73"/>
      <c r="E222" s="39"/>
      <c r="F222" s="38">
        <v>713479</v>
      </c>
      <c r="G222" s="29">
        <v>10353</v>
      </c>
      <c r="H222" s="30">
        <v>518426</v>
      </c>
      <c r="I222" s="29">
        <v>10444</v>
      </c>
      <c r="J222" s="30">
        <v>66497</v>
      </c>
      <c r="K222" s="29">
        <v>5919</v>
      </c>
      <c r="L222" s="30">
        <v>18412</v>
      </c>
      <c r="M222" s="29">
        <v>3708</v>
      </c>
      <c r="P222" s="1" t="s">
        <v>27</v>
      </c>
      <c r="Q222" s="7">
        <f>F225</f>
        <v>0.90200000000000002</v>
      </c>
      <c r="R222" s="7">
        <f>H225</f>
        <v>0.91400000000000003</v>
      </c>
      <c r="S222" s="7">
        <f>J225</f>
        <v>0.84799999999999998</v>
      </c>
      <c r="T222" s="7">
        <f>L225</f>
        <v>0.69</v>
      </c>
    </row>
    <row r="223" spans="1:20" ht="13.9" customHeight="1" x14ac:dyDescent="0.2">
      <c r="A223" s="71" t="s">
        <v>12</v>
      </c>
      <c r="B223" s="72"/>
      <c r="C223" s="73"/>
      <c r="E223" s="41"/>
      <c r="F223" s="40">
        <v>5.0999999999999997E-2</v>
      </c>
      <c r="G223" s="29">
        <v>0.6</v>
      </c>
      <c r="H223" s="28">
        <v>4.2999999999999997E-2</v>
      </c>
      <c r="I223" s="29">
        <v>0.6</v>
      </c>
      <c r="J223" s="28">
        <v>7.5999999999999998E-2</v>
      </c>
      <c r="K223" s="29">
        <v>2.7</v>
      </c>
      <c r="L223" s="28">
        <v>0.20300000000000001</v>
      </c>
      <c r="M223" s="29">
        <v>7.5</v>
      </c>
    </row>
    <row r="224" spans="1:20" ht="13.9" customHeight="1" x14ac:dyDescent="0.2">
      <c r="A224" s="71" t="s">
        <v>15</v>
      </c>
      <c r="B224" s="72"/>
      <c r="C224" s="73"/>
      <c r="E224" s="41"/>
      <c r="F224" s="40">
        <v>4.7E-2</v>
      </c>
      <c r="G224" s="29">
        <v>0.7</v>
      </c>
      <c r="H224" s="28">
        <v>4.2999999999999997E-2</v>
      </c>
      <c r="I224" s="29">
        <v>0.7</v>
      </c>
      <c r="J224" s="28">
        <v>7.5999999999999998E-2</v>
      </c>
      <c r="K224" s="29">
        <v>2.7</v>
      </c>
      <c r="L224" s="28">
        <v>0.106</v>
      </c>
      <c r="M224" s="29">
        <v>4.2</v>
      </c>
    </row>
    <row r="225" spans="1:32" ht="13.9" customHeight="1" x14ac:dyDescent="0.2">
      <c r="A225" s="71" t="s">
        <v>18</v>
      </c>
      <c r="B225" s="72"/>
      <c r="C225" s="73"/>
      <c r="E225" s="41"/>
      <c r="F225" s="40">
        <v>0.90200000000000002</v>
      </c>
      <c r="G225" s="29">
        <v>0.9</v>
      </c>
      <c r="H225" s="28">
        <v>0.91400000000000003</v>
      </c>
      <c r="I225" s="29">
        <v>0.8</v>
      </c>
      <c r="J225" s="28">
        <v>0.84799999999999998</v>
      </c>
      <c r="K225" s="29">
        <v>3.6</v>
      </c>
      <c r="L225" s="28">
        <v>0.69</v>
      </c>
      <c r="M225" s="29">
        <v>7.2</v>
      </c>
    </row>
    <row r="226" spans="1:32" ht="13.9" customHeight="1" x14ac:dyDescent="0.2">
      <c r="A226" s="88" t="s">
        <v>59</v>
      </c>
      <c r="B226" s="88"/>
      <c r="C226" s="88"/>
      <c r="D226" s="88"/>
    </row>
    <row r="227" spans="1:32" ht="15.75" x14ac:dyDescent="0.25">
      <c r="A227" s="86"/>
      <c r="B227" s="86"/>
      <c r="C227" s="86"/>
      <c r="D227" s="86"/>
      <c r="F227" s="8"/>
      <c r="G227" s="8"/>
      <c r="H227" s="9"/>
      <c r="I227" s="10"/>
    </row>
    <row r="228" spans="1:32" ht="15.75" x14ac:dyDescent="0.25">
      <c r="F228" s="11"/>
      <c r="G228" s="11"/>
      <c r="H228" s="12"/>
      <c r="I228" s="13"/>
    </row>
    <row r="229" spans="1:32" x14ac:dyDescent="0.2">
      <c r="Q229" s="1" t="s">
        <v>3</v>
      </c>
      <c r="R229" s="1" t="s">
        <v>22</v>
      </c>
      <c r="S229" s="1" t="s">
        <v>23</v>
      </c>
      <c r="T229" s="1" t="s">
        <v>28</v>
      </c>
    </row>
    <row r="230" spans="1:32" x14ac:dyDescent="0.2">
      <c r="P230" s="1" t="s">
        <v>24</v>
      </c>
      <c r="Q230" s="14">
        <v>586381</v>
      </c>
      <c r="R230" s="14">
        <v>436231</v>
      </c>
      <c r="S230" s="14">
        <v>59637</v>
      </c>
      <c r="T230" s="14">
        <v>20368</v>
      </c>
    </row>
    <row r="231" spans="1:32" x14ac:dyDescent="0.2">
      <c r="P231" s="1" t="s">
        <v>25</v>
      </c>
      <c r="Q231" s="14">
        <f>Q220*Q219</f>
        <v>36387.428999999996</v>
      </c>
      <c r="R231" s="14">
        <f>R220*R219</f>
        <v>22292.317999999999</v>
      </c>
      <c r="S231" s="14">
        <f t="shared" ref="S231:T231" si="49">S220*S219</f>
        <v>5053.7719999999999</v>
      </c>
      <c r="T231" s="14">
        <f t="shared" si="49"/>
        <v>3737.6360000000004</v>
      </c>
    </row>
    <row r="232" spans="1:32" x14ac:dyDescent="0.2">
      <c r="P232" s="1" t="s">
        <v>26</v>
      </c>
      <c r="Q232" s="14">
        <f>Q221*Q219</f>
        <v>33533.512999999999</v>
      </c>
      <c r="R232" s="14">
        <f>R221*R219</f>
        <v>22292.317999999999</v>
      </c>
      <c r="S232" s="14">
        <f t="shared" ref="S232:T232" si="50">S221*S219</f>
        <v>5053.7719999999999</v>
      </c>
      <c r="T232" s="14">
        <f t="shared" si="50"/>
        <v>1951.672</v>
      </c>
    </row>
    <row r="233" spans="1:32" x14ac:dyDescent="0.2">
      <c r="P233" s="1" t="s">
        <v>27</v>
      </c>
      <c r="Q233" s="14">
        <f>Q222*Q219</f>
        <v>643558.05799999996</v>
      </c>
      <c r="R233" s="14">
        <f>R222*R219</f>
        <v>473841.364</v>
      </c>
      <c r="S233" s="14">
        <f t="shared" ref="S233:T233" si="51">S222*S219</f>
        <v>56389.455999999998</v>
      </c>
      <c r="T233" s="14">
        <f t="shared" si="51"/>
        <v>12704.279999999999</v>
      </c>
    </row>
    <row r="234" spans="1:32" x14ac:dyDescent="0.2">
      <c r="Q234" s="14"/>
      <c r="R234" s="14"/>
      <c r="S234" s="14"/>
      <c r="T234" s="14"/>
    </row>
    <row r="235" spans="1:32" x14ac:dyDescent="0.2">
      <c r="Q235" s="14"/>
      <c r="R235" s="14"/>
      <c r="S235" s="14"/>
      <c r="T235" s="14"/>
    </row>
    <row r="236" spans="1:32" x14ac:dyDescent="0.2">
      <c r="Q236" s="14"/>
      <c r="R236" s="14"/>
      <c r="S236" s="14"/>
      <c r="T236" s="14"/>
    </row>
    <row r="238" spans="1:32" ht="12" customHeight="1" x14ac:dyDescent="0.2">
      <c r="A238" s="75" t="s">
        <v>0</v>
      </c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</row>
    <row r="239" spans="1:32" ht="12" customHeight="1" x14ac:dyDescent="0.2">
      <c r="A239" s="74" t="s">
        <v>52</v>
      </c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</row>
    <row r="240" spans="1:32" ht="12" customHeight="1" x14ac:dyDescent="0.2">
      <c r="A240" s="76" t="s">
        <v>1</v>
      </c>
      <c r="B240" s="77"/>
      <c r="C240" s="78"/>
      <c r="D240" s="79" t="s">
        <v>2</v>
      </c>
      <c r="E240" s="80"/>
      <c r="F240" s="80"/>
      <c r="G240" s="80"/>
      <c r="H240" s="80"/>
      <c r="I240" s="80"/>
      <c r="J240" s="80"/>
      <c r="K240" s="80"/>
      <c r="L240" s="80"/>
      <c r="M240" s="81"/>
      <c r="Q240" s="1" t="s">
        <v>3</v>
      </c>
      <c r="R240" s="1" t="s">
        <v>22</v>
      </c>
      <c r="S240" s="1" t="s">
        <v>23</v>
      </c>
      <c r="T240" s="1" t="s">
        <v>28</v>
      </c>
      <c r="X240" s="1" t="s">
        <v>22</v>
      </c>
      <c r="Y240" s="1" t="s">
        <v>23</v>
      </c>
      <c r="Z240" s="1" t="s">
        <v>30</v>
      </c>
      <c r="AD240" s="1" t="s">
        <v>22</v>
      </c>
      <c r="AE240" s="1" t="s">
        <v>23</v>
      </c>
      <c r="AF240" s="1" t="s">
        <v>28</v>
      </c>
    </row>
    <row r="241" spans="1:32" ht="12" customHeight="1" x14ac:dyDescent="0.2">
      <c r="A241" s="2"/>
      <c r="B241" s="23"/>
      <c r="C241" s="3"/>
      <c r="D241" s="79" t="s">
        <v>3</v>
      </c>
      <c r="E241" s="80"/>
      <c r="F241" s="80"/>
      <c r="G241" s="81"/>
      <c r="H241" s="79" t="s">
        <v>4</v>
      </c>
      <c r="I241" s="81"/>
      <c r="J241" s="79" t="s">
        <v>5</v>
      </c>
      <c r="K241" s="81"/>
      <c r="L241" s="79" t="s">
        <v>6</v>
      </c>
      <c r="M241" s="81"/>
      <c r="P241" s="1" t="s">
        <v>24</v>
      </c>
      <c r="Q241" s="4">
        <f>D244</f>
        <v>632042</v>
      </c>
      <c r="R241" s="4">
        <f>H244</f>
        <v>486953</v>
      </c>
      <c r="S241" s="4">
        <f>J244</f>
        <v>60766</v>
      </c>
      <c r="T241" s="4">
        <f>L244</f>
        <v>20373</v>
      </c>
      <c r="W241" s="23" t="s">
        <v>25</v>
      </c>
      <c r="X241" s="7">
        <f t="shared" ref="X241:X243" si="52">R242</f>
        <v>5.7000000000000002E-2</v>
      </c>
      <c r="Y241" s="7">
        <f t="shared" ref="Y241:Y243" si="53">S242</f>
        <v>8.5999999999999993E-2</v>
      </c>
      <c r="Z241" s="7">
        <f t="shared" ref="Z241:Z243" si="54">T242</f>
        <v>0.18</v>
      </c>
      <c r="AC241" s="15" t="s">
        <v>25</v>
      </c>
      <c r="AD241" s="14">
        <f t="shared" ref="AD241:AD243" si="55">R253</f>
        <v>27756.321</v>
      </c>
      <c r="AE241" s="14">
        <f t="shared" ref="AE241:AE243" si="56">S253</f>
        <v>5225.8759999999993</v>
      </c>
      <c r="AF241" s="14">
        <f t="shared" ref="AF241:AF243" si="57">T253</f>
        <v>3667.14</v>
      </c>
    </row>
    <row r="242" spans="1:32" ht="12" customHeight="1" x14ac:dyDescent="0.2">
      <c r="A242" s="5"/>
      <c r="B242" s="24"/>
      <c r="C242" s="6"/>
      <c r="D242" s="79" t="s">
        <v>7</v>
      </c>
      <c r="E242" s="80"/>
      <c r="F242" s="81"/>
      <c r="G242" s="31" t="s">
        <v>8</v>
      </c>
      <c r="H242" s="31" t="s">
        <v>7</v>
      </c>
      <c r="I242" s="31" t="s">
        <v>8</v>
      </c>
      <c r="J242" s="31" t="s">
        <v>7</v>
      </c>
      <c r="K242" s="31" t="s">
        <v>8</v>
      </c>
      <c r="L242" s="31" t="s">
        <v>7</v>
      </c>
      <c r="M242" s="31" t="s">
        <v>8</v>
      </c>
      <c r="P242" s="23" t="s">
        <v>25</v>
      </c>
      <c r="Q242" s="7">
        <f>D245</f>
        <v>7.1999999999999995E-2</v>
      </c>
      <c r="R242" s="7">
        <f>H245</f>
        <v>5.7000000000000002E-2</v>
      </c>
      <c r="S242" s="7">
        <f>J245</f>
        <v>8.5999999999999993E-2</v>
      </c>
      <c r="T242" s="7">
        <f>L245</f>
        <v>0.18</v>
      </c>
      <c r="W242" s="1" t="s">
        <v>26</v>
      </c>
      <c r="X242" s="7">
        <f t="shared" si="52"/>
        <v>5.5E-2</v>
      </c>
      <c r="Y242" s="7">
        <f t="shared" si="53"/>
        <v>9.0999999999999998E-2</v>
      </c>
      <c r="Z242" s="7">
        <f t="shared" si="54"/>
        <v>0.107</v>
      </c>
      <c r="AC242" s="1" t="s">
        <v>26</v>
      </c>
      <c r="AD242" s="14">
        <f t="shared" si="55"/>
        <v>26782.415000000001</v>
      </c>
      <c r="AE242" s="14">
        <f t="shared" si="56"/>
        <v>5529.7060000000001</v>
      </c>
      <c r="AF242" s="14">
        <f t="shared" si="57"/>
        <v>2179.9110000000001</v>
      </c>
    </row>
    <row r="243" spans="1:32" ht="12" customHeight="1" x14ac:dyDescent="0.2">
      <c r="A243" s="71" t="s">
        <v>9</v>
      </c>
      <c r="B243" s="72"/>
      <c r="C243" s="73"/>
      <c r="D243" s="71" t="s">
        <v>10</v>
      </c>
      <c r="E243" s="72"/>
      <c r="F243" s="73"/>
      <c r="G243" s="27" t="s">
        <v>10</v>
      </c>
      <c r="H243" s="27" t="s">
        <v>10</v>
      </c>
      <c r="I243" s="27" t="s">
        <v>10</v>
      </c>
      <c r="J243" s="27" t="s">
        <v>10</v>
      </c>
      <c r="K243" s="27" t="s">
        <v>10</v>
      </c>
      <c r="L243" s="27" t="s">
        <v>10</v>
      </c>
      <c r="M243" s="27" t="s">
        <v>10</v>
      </c>
      <c r="P243" s="1" t="s">
        <v>26</v>
      </c>
      <c r="Q243" s="7">
        <f>D246</f>
        <v>6.2E-2</v>
      </c>
      <c r="R243" s="7">
        <f>H246</f>
        <v>5.5E-2</v>
      </c>
      <c r="S243" s="7">
        <f>J246</f>
        <v>9.0999999999999998E-2</v>
      </c>
      <c r="T243" s="7">
        <f>L246</f>
        <v>0.107</v>
      </c>
      <c r="W243" s="1" t="s">
        <v>27</v>
      </c>
      <c r="X243" s="7">
        <f t="shared" si="52"/>
        <v>0.88800000000000001</v>
      </c>
      <c r="Y243" s="7">
        <f t="shared" si="53"/>
        <v>0.82299999999999995</v>
      </c>
      <c r="Z243" s="7">
        <f t="shared" si="54"/>
        <v>0.71299999999999997</v>
      </c>
      <c r="AC243" s="1" t="s">
        <v>27</v>
      </c>
      <c r="AD243" s="14">
        <f t="shared" si="55"/>
        <v>432414.26400000002</v>
      </c>
      <c r="AE243" s="14">
        <f t="shared" si="56"/>
        <v>50010.417999999998</v>
      </c>
      <c r="AF243" s="14">
        <f t="shared" si="57"/>
        <v>14525.948999999999</v>
      </c>
    </row>
    <row r="244" spans="1:32" ht="12" customHeight="1" x14ac:dyDescent="0.2">
      <c r="A244" s="71" t="s">
        <v>11</v>
      </c>
      <c r="B244" s="72"/>
      <c r="C244" s="73"/>
      <c r="D244" s="89">
        <v>632042</v>
      </c>
      <c r="E244" s="90"/>
      <c r="F244" s="91"/>
      <c r="G244" s="29">
        <v>3629</v>
      </c>
      <c r="H244" s="30">
        <v>486953</v>
      </c>
      <c r="I244" s="29">
        <v>4099</v>
      </c>
      <c r="J244" s="30">
        <v>60766</v>
      </c>
      <c r="K244" s="29">
        <v>2600</v>
      </c>
      <c r="L244" s="30">
        <v>20373</v>
      </c>
      <c r="M244" s="29">
        <v>1260</v>
      </c>
      <c r="P244" s="1" t="s">
        <v>27</v>
      </c>
      <c r="Q244" s="7">
        <f>D247</f>
        <v>0.86599999999999999</v>
      </c>
      <c r="R244" s="7">
        <f>H247</f>
        <v>0.88800000000000001</v>
      </c>
      <c r="S244" s="7">
        <f>J247</f>
        <v>0.82299999999999995</v>
      </c>
      <c r="T244" s="7">
        <f>L247</f>
        <v>0.71299999999999997</v>
      </c>
    </row>
    <row r="245" spans="1:32" ht="12" customHeight="1" x14ac:dyDescent="0.2">
      <c r="A245" s="71" t="s">
        <v>12</v>
      </c>
      <c r="B245" s="72"/>
      <c r="C245" s="73"/>
      <c r="D245" s="92">
        <v>7.1999999999999995E-2</v>
      </c>
      <c r="E245" s="93"/>
      <c r="F245" s="94"/>
      <c r="G245" s="29">
        <v>0.3</v>
      </c>
      <c r="H245" s="28">
        <v>5.7000000000000002E-2</v>
      </c>
      <c r="I245" s="29">
        <v>0.3</v>
      </c>
      <c r="J245" s="28">
        <v>8.5999999999999993E-2</v>
      </c>
      <c r="K245" s="29">
        <v>1</v>
      </c>
      <c r="L245" s="28">
        <v>0.18</v>
      </c>
      <c r="M245" s="29">
        <v>2.7</v>
      </c>
    </row>
    <row r="246" spans="1:32" ht="12" customHeight="1" x14ac:dyDescent="0.2">
      <c r="A246" s="71" t="s">
        <v>15</v>
      </c>
      <c r="B246" s="72"/>
      <c r="C246" s="73"/>
      <c r="D246" s="92">
        <v>6.2E-2</v>
      </c>
      <c r="E246" s="93"/>
      <c r="F246" s="94"/>
      <c r="G246" s="29">
        <v>0.3</v>
      </c>
      <c r="H246" s="28">
        <v>5.5E-2</v>
      </c>
      <c r="I246" s="29">
        <v>0.3</v>
      </c>
      <c r="J246" s="28">
        <v>9.0999999999999998E-2</v>
      </c>
      <c r="K246" s="29">
        <v>1.2</v>
      </c>
      <c r="L246" s="28">
        <v>0.107</v>
      </c>
      <c r="M246" s="29">
        <v>2</v>
      </c>
    </row>
    <row r="247" spans="1:32" ht="12" customHeight="1" x14ac:dyDescent="0.2">
      <c r="A247" s="71" t="s">
        <v>18</v>
      </c>
      <c r="B247" s="72"/>
      <c r="C247" s="73"/>
      <c r="D247" s="92">
        <v>0.86599999999999999</v>
      </c>
      <c r="E247" s="93"/>
      <c r="F247" s="94"/>
      <c r="G247" s="29">
        <v>0.4</v>
      </c>
      <c r="H247" s="28">
        <v>0.88800000000000001</v>
      </c>
      <c r="I247" s="29">
        <v>0.4</v>
      </c>
      <c r="J247" s="28">
        <v>0.82299999999999995</v>
      </c>
      <c r="K247" s="29">
        <v>1.4</v>
      </c>
      <c r="L247" s="28">
        <v>0.71299999999999997</v>
      </c>
      <c r="M247" s="29">
        <v>2.8</v>
      </c>
      <c r="Q247" s="1" t="s">
        <v>3</v>
      </c>
      <c r="R247" s="1" t="s">
        <v>22</v>
      </c>
      <c r="S247" s="1" t="s">
        <v>23</v>
      </c>
      <c r="T247" s="1" t="s">
        <v>28</v>
      </c>
    </row>
    <row r="248" spans="1:32" ht="13.9" customHeight="1" x14ac:dyDescent="0.2">
      <c r="A248" s="87" t="s">
        <v>58</v>
      </c>
      <c r="B248" s="87"/>
      <c r="C248" s="87"/>
      <c r="D248" s="87"/>
      <c r="P248" s="1" t="s">
        <v>24</v>
      </c>
      <c r="Q248" s="7">
        <f>Q241/Q241</f>
        <v>1</v>
      </c>
      <c r="R248" s="7">
        <f>R241/Q241</f>
        <v>0.77044405276864514</v>
      </c>
      <c r="S248" s="7">
        <f>S241/Q241</f>
        <v>9.6142344970745613E-2</v>
      </c>
      <c r="T248" s="7">
        <f>T241/Q241</f>
        <v>3.223361738618636E-2</v>
      </c>
    </row>
    <row r="249" spans="1:32" ht="24.75" customHeight="1" x14ac:dyDescent="0.25">
      <c r="A249" s="75"/>
      <c r="B249" s="75"/>
      <c r="C249" s="75"/>
      <c r="D249" s="75"/>
      <c r="F249" s="8"/>
      <c r="G249" s="8"/>
      <c r="H249" s="9"/>
      <c r="I249" s="10"/>
    </row>
    <row r="250" spans="1:32" ht="15" customHeight="1" x14ac:dyDescent="0.25">
      <c r="F250" s="11"/>
      <c r="G250" s="11"/>
      <c r="H250" s="12"/>
      <c r="I250" s="13"/>
    </row>
    <row r="251" spans="1:32" x14ac:dyDescent="0.2">
      <c r="Q251" s="1" t="s">
        <v>3</v>
      </c>
      <c r="R251" s="1" t="s">
        <v>22</v>
      </c>
      <c r="S251" s="1" t="s">
        <v>23</v>
      </c>
      <c r="T251" s="1" t="s">
        <v>30</v>
      </c>
    </row>
    <row r="252" spans="1:32" x14ac:dyDescent="0.2">
      <c r="P252" s="1" t="s">
        <v>24</v>
      </c>
      <c r="Q252" s="14">
        <f>Q241</f>
        <v>632042</v>
      </c>
      <c r="R252" s="14">
        <f>R241</f>
        <v>486953</v>
      </c>
      <c r="S252" s="14">
        <f>S241</f>
        <v>60766</v>
      </c>
      <c r="T252" s="14">
        <f>T241</f>
        <v>20373</v>
      </c>
    </row>
    <row r="253" spans="1:32" x14ac:dyDescent="0.2">
      <c r="P253" s="15" t="s">
        <v>25</v>
      </c>
      <c r="Q253" s="14">
        <f>Q242*Q241</f>
        <v>45507.023999999998</v>
      </c>
      <c r="R253" s="14">
        <f>R242*R241</f>
        <v>27756.321</v>
      </c>
      <c r="S253" s="14">
        <f t="shared" ref="S253:T253" si="58">S242*S241</f>
        <v>5225.8759999999993</v>
      </c>
      <c r="T253" s="14">
        <f t="shared" si="58"/>
        <v>3667.14</v>
      </c>
    </row>
    <row r="254" spans="1:32" x14ac:dyDescent="0.2">
      <c r="P254" s="1" t="s">
        <v>26</v>
      </c>
      <c r="Q254" s="14">
        <f>Q243*Q241</f>
        <v>39186.603999999999</v>
      </c>
      <c r="R254" s="14">
        <f>R243*R241</f>
        <v>26782.415000000001</v>
      </c>
      <c r="S254" s="14">
        <f t="shared" ref="S254:T254" si="59">S243*S241</f>
        <v>5529.7060000000001</v>
      </c>
      <c r="T254" s="14">
        <f t="shared" si="59"/>
        <v>2179.9110000000001</v>
      </c>
    </row>
    <row r="255" spans="1:32" x14ac:dyDescent="0.2">
      <c r="P255" s="1" t="s">
        <v>27</v>
      </c>
      <c r="Q255" s="14">
        <f>Q244*Q241</f>
        <v>547348.37199999997</v>
      </c>
      <c r="R255" s="14">
        <f>R244*R241</f>
        <v>432414.26400000002</v>
      </c>
      <c r="S255" s="14">
        <f t="shared" ref="S255:T255" si="60">S244*S241</f>
        <v>50010.417999999998</v>
      </c>
      <c r="T255" s="14">
        <f t="shared" si="60"/>
        <v>14525.948999999999</v>
      </c>
    </row>
    <row r="256" spans="1:32" x14ac:dyDescent="0.2">
      <c r="Q256" s="14"/>
      <c r="R256" s="7">
        <f>(R255/Q255)</f>
        <v>0.79001653447870313</v>
      </c>
      <c r="S256" s="7">
        <f>S255/Q255</f>
        <v>9.1368533384438386E-2</v>
      </c>
      <c r="T256" s="7">
        <f>T255/Q255</f>
        <v>2.6538763506178838E-2</v>
      </c>
    </row>
    <row r="257" spans="1:20" x14ac:dyDescent="0.2">
      <c r="P257" s="1" t="s">
        <v>29</v>
      </c>
      <c r="Q257" s="20">
        <f>SUM(Q253:Q254)</f>
        <v>84693.627999999997</v>
      </c>
      <c r="R257" s="20">
        <f t="shared" ref="R257:T257" si="61">SUM(R253:R254)</f>
        <v>54538.736000000004</v>
      </c>
      <c r="S257" s="20">
        <f t="shared" si="61"/>
        <v>10755.581999999999</v>
      </c>
      <c r="T257" s="20">
        <f t="shared" si="61"/>
        <v>5847.0509999999995</v>
      </c>
    </row>
    <row r="258" spans="1:20" x14ac:dyDescent="0.2">
      <c r="R258" s="7">
        <f>R257/Q257</f>
        <v>0.64395323813498706</v>
      </c>
      <c r="S258" s="7">
        <f>S257/Q257</f>
        <v>0.12699399298374606</v>
      </c>
      <c r="T258" s="7">
        <f>T257/Q257</f>
        <v>6.9037673058473775E-2</v>
      </c>
    </row>
    <row r="259" spans="1:20" x14ac:dyDescent="0.2">
      <c r="Q259" s="1" t="s">
        <v>22</v>
      </c>
      <c r="R259" s="1" t="s">
        <v>23</v>
      </c>
      <c r="S259" s="1" t="s">
        <v>30</v>
      </c>
    </row>
    <row r="260" spans="1:20" x14ac:dyDescent="0.2">
      <c r="P260" s="1" t="s">
        <v>31</v>
      </c>
      <c r="Q260" s="21">
        <f>R258</f>
        <v>0.64395323813498706</v>
      </c>
      <c r="R260" s="21">
        <f>S258</f>
        <v>0.12699399298374606</v>
      </c>
      <c r="S260" s="21">
        <f>T258</f>
        <v>6.9037673058473775E-2</v>
      </c>
    </row>
    <row r="261" spans="1:20" x14ac:dyDescent="0.2">
      <c r="P261" s="1" t="s">
        <v>27</v>
      </c>
      <c r="Q261" s="21">
        <f>R256</f>
        <v>0.79001653447870313</v>
      </c>
      <c r="R261" s="21">
        <f>S256</f>
        <v>9.1368533384438386E-2</v>
      </c>
      <c r="S261" s="21">
        <f>T256</f>
        <v>2.6538763506178838E-2</v>
      </c>
    </row>
    <row r="264" spans="1:20" ht="14.25" customHeight="1" x14ac:dyDescent="0.2">
      <c r="A264" s="86" t="s">
        <v>0</v>
      </c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</row>
    <row r="265" spans="1:20" ht="14.25" customHeight="1" x14ac:dyDescent="0.2">
      <c r="A265" s="85" t="s">
        <v>53</v>
      </c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</row>
    <row r="266" spans="1:20" ht="13.9" customHeight="1" x14ac:dyDescent="0.2">
      <c r="A266" s="82" t="s">
        <v>1</v>
      </c>
      <c r="B266" s="83"/>
      <c r="C266" s="84"/>
      <c r="D266" s="68" t="s">
        <v>2</v>
      </c>
      <c r="E266" s="69"/>
      <c r="F266" s="69"/>
      <c r="G266" s="69"/>
      <c r="H266" s="69"/>
      <c r="I266" s="69"/>
      <c r="J266" s="69"/>
      <c r="K266" s="69"/>
      <c r="L266" s="69"/>
      <c r="M266" s="70"/>
      <c r="Q266" s="1" t="s">
        <v>3</v>
      </c>
      <c r="R266" s="1" t="s">
        <v>22</v>
      </c>
      <c r="S266" s="1" t="s">
        <v>23</v>
      </c>
      <c r="T266" s="1" t="s">
        <v>28</v>
      </c>
    </row>
    <row r="267" spans="1:20" ht="13.9" customHeight="1" x14ac:dyDescent="0.2">
      <c r="A267" s="16"/>
      <c r="B267" s="22"/>
      <c r="C267" s="17"/>
      <c r="D267" s="68" t="s">
        <v>3</v>
      </c>
      <c r="E267" s="69"/>
      <c r="F267" s="69"/>
      <c r="G267" s="70"/>
      <c r="H267" s="68" t="s">
        <v>4</v>
      </c>
      <c r="I267" s="70"/>
      <c r="J267" s="68" t="s">
        <v>5</v>
      </c>
      <c r="K267" s="70"/>
      <c r="L267" s="68" t="s">
        <v>6</v>
      </c>
      <c r="M267" s="70"/>
      <c r="P267" s="1" t="s">
        <v>24</v>
      </c>
      <c r="Q267" s="4">
        <f>D270</f>
        <v>691563</v>
      </c>
      <c r="R267" s="1">
        <f>H270</f>
        <v>522993</v>
      </c>
      <c r="S267" s="1">
        <f>J270</f>
        <v>55562</v>
      </c>
      <c r="T267" s="1">
        <f>L270</f>
        <v>18791</v>
      </c>
    </row>
    <row r="268" spans="1:20" ht="25.5" x14ac:dyDescent="0.2">
      <c r="A268" s="18"/>
      <c r="B268" s="25"/>
      <c r="C268" s="19"/>
      <c r="D268" s="68" t="s">
        <v>7</v>
      </c>
      <c r="E268" s="69"/>
      <c r="F268" s="70"/>
      <c r="G268" s="26" t="s">
        <v>8</v>
      </c>
      <c r="H268" s="26" t="s">
        <v>7</v>
      </c>
      <c r="I268" s="26" t="s">
        <v>8</v>
      </c>
      <c r="J268" s="26" t="s">
        <v>7</v>
      </c>
      <c r="K268" s="26" t="s">
        <v>8</v>
      </c>
      <c r="L268" s="26" t="s">
        <v>7</v>
      </c>
      <c r="M268" s="26" t="s">
        <v>8</v>
      </c>
      <c r="P268" s="1" t="s">
        <v>25</v>
      </c>
      <c r="Q268" s="7">
        <f>D271</f>
        <v>6.0999999999999999E-2</v>
      </c>
      <c r="R268" s="7">
        <f>H271</f>
        <v>5.2000000000000005E-2</v>
      </c>
      <c r="S268" s="7">
        <f>J271</f>
        <v>9.9000000000000005E-2</v>
      </c>
      <c r="T268" s="7">
        <f>L271</f>
        <v>0.20199999999999999</v>
      </c>
    </row>
    <row r="269" spans="1:20" ht="13.9" customHeight="1" x14ac:dyDescent="0.2">
      <c r="A269" s="71" t="s">
        <v>9</v>
      </c>
      <c r="B269" s="72"/>
      <c r="C269" s="73"/>
      <c r="D269" s="71" t="s">
        <v>10</v>
      </c>
      <c r="E269" s="72"/>
      <c r="F269" s="73"/>
      <c r="G269" s="27" t="s">
        <v>10</v>
      </c>
      <c r="H269" s="27" t="s">
        <v>10</v>
      </c>
      <c r="I269" s="27" t="s">
        <v>10</v>
      </c>
      <c r="J269" s="27" t="s">
        <v>10</v>
      </c>
      <c r="K269" s="27" t="s">
        <v>10</v>
      </c>
      <c r="L269" s="27" t="s">
        <v>10</v>
      </c>
      <c r="M269" s="27" t="s">
        <v>10</v>
      </c>
      <c r="P269" s="1" t="s">
        <v>26</v>
      </c>
      <c r="Q269" s="7">
        <f>D272</f>
        <v>4.9000000000000002E-2</v>
      </c>
      <c r="R269" s="7">
        <f>H272</f>
        <v>4.7E-2</v>
      </c>
      <c r="S269" s="7">
        <f>J272</f>
        <v>7.5999999999999998E-2</v>
      </c>
      <c r="T269" s="7">
        <f>L272</f>
        <v>0.109</v>
      </c>
    </row>
    <row r="270" spans="1:20" ht="13.9" customHeight="1" x14ac:dyDescent="0.2">
      <c r="A270" s="71" t="s">
        <v>11</v>
      </c>
      <c r="B270" s="72"/>
      <c r="C270" s="73"/>
      <c r="D270" s="89">
        <v>691563</v>
      </c>
      <c r="E270" s="90"/>
      <c r="F270" s="91"/>
      <c r="G270" s="29">
        <v>9882</v>
      </c>
      <c r="H270" s="30">
        <v>522993</v>
      </c>
      <c r="I270" s="29">
        <v>10402</v>
      </c>
      <c r="J270" s="30">
        <v>55562</v>
      </c>
      <c r="K270" s="29">
        <v>5170</v>
      </c>
      <c r="L270" s="30">
        <v>18791</v>
      </c>
      <c r="M270" s="29">
        <v>2543</v>
      </c>
      <c r="P270" s="1" t="s">
        <v>27</v>
      </c>
      <c r="Q270" s="7">
        <f>D273</f>
        <v>0.89</v>
      </c>
      <c r="R270" s="7">
        <f>H273</f>
        <v>0.90099999999999991</v>
      </c>
      <c r="S270" s="7">
        <f>J273</f>
        <v>0.82499999999999996</v>
      </c>
      <c r="T270" s="7">
        <f>L273</f>
        <v>0.69</v>
      </c>
    </row>
    <row r="271" spans="1:20" ht="13.9" customHeight="1" x14ac:dyDescent="0.2">
      <c r="A271" s="71" t="s">
        <v>12</v>
      </c>
      <c r="B271" s="72"/>
      <c r="C271" s="73"/>
      <c r="D271" s="92">
        <v>6.0999999999999999E-2</v>
      </c>
      <c r="E271" s="93"/>
      <c r="F271" s="94"/>
      <c r="G271" s="29">
        <v>0.6</v>
      </c>
      <c r="H271" s="28">
        <v>5.2000000000000005E-2</v>
      </c>
      <c r="I271" s="29">
        <v>0.7</v>
      </c>
      <c r="J271" s="28">
        <v>9.9000000000000005E-2</v>
      </c>
      <c r="K271" s="29">
        <v>2.7</v>
      </c>
      <c r="L271" s="28">
        <v>0.20199999999999999</v>
      </c>
      <c r="M271" s="29">
        <v>6.4</v>
      </c>
    </row>
    <row r="272" spans="1:20" ht="13.9" customHeight="1" x14ac:dyDescent="0.2">
      <c r="A272" s="71" t="s">
        <v>15</v>
      </c>
      <c r="B272" s="72"/>
      <c r="C272" s="73"/>
      <c r="D272" s="92">
        <v>4.9000000000000002E-2</v>
      </c>
      <c r="E272" s="93"/>
      <c r="F272" s="94"/>
      <c r="G272" s="29">
        <v>0.7</v>
      </c>
      <c r="H272" s="28">
        <v>4.7E-2</v>
      </c>
      <c r="I272" s="29">
        <v>0.8</v>
      </c>
      <c r="J272" s="28">
        <v>7.5999999999999998E-2</v>
      </c>
      <c r="K272" s="29">
        <v>2.8</v>
      </c>
      <c r="L272" s="28">
        <v>0.109</v>
      </c>
      <c r="M272" s="29">
        <v>4.7</v>
      </c>
    </row>
    <row r="273" spans="1:32" ht="13.9" customHeight="1" x14ac:dyDescent="0.2">
      <c r="A273" s="71" t="s">
        <v>18</v>
      </c>
      <c r="B273" s="72"/>
      <c r="C273" s="73"/>
      <c r="D273" s="92">
        <v>0.89</v>
      </c>
      <c r="E273" s="93"/>
      <c r="F273" s="94"/>
      <c r="G273" s="29">
        <v>0.9</v>
      </c>
      <c r="H273" s="28">
        <v>0.90099999999999991</v>
      </c>
      <c r="I273" s="29">
        <v>1</v>
      </c>
      <c r="J273" s="28">
        <v>0.82499999999999996</v>
      </c>
      <c r="K273" s="29">
        <v>3.7</v>
      </c>
      <c r="L273" s="28">
        <v>0.69</v>
      </c>
      <c r="M273" s="29">
        <v>6.8</v>
      </c>
    </row>
    <row r="274" spans="1:32" ht="13.9" customHeight="1" x14ac:dyDescent="0.2">
      <c r="A274" s="88" t="s">
        <v>57</v>
      </c>
      <c r="B274" s="88"/>
      <c r="C274" s="88"/>
      <c r="D274" s="88"/>
    </row>
    <row r="275" spans="1:32" ht="15" customHeight="1" x14ac:dyDescent="0.25">
      <c r="A275" s="86"/>
      <c r="B275" s="86"/>
      <c r="C275" s="86"/>
      <c r="D275" s="86"/>
      <c r="F275" s="8"/>
      <c r="G275" s="8"/>
      <c r="H275" s="9"/>
      <c r="I275" s="10"/>
    </row>
    <row r="276" spans="1:32" ht="15" customHeight="1" x14ac:dyDescent="0.25">
      <c r="F276" s="11"/>
      <c r="G276" s="11"/>
      <c r="H276" s="12"/>
      <c r="I276" s="13"/>
    </row>
    <row r="277" spans="1:32" x14ac:dyDescent="0.2">
      <c r="Q277" s="1" t="s">
        <v>3</v>
      </c>
      <c r="R277" s="1" t="s">
        <v>22</v>
      </c>
      <c r="S277" s="1" t="s">
        <v>23</v>
      </c>
      <c r="T277" s="1" t="s">
        <v>28</v>
      </c>
    </row>
    <row r="278" spans="1:32" x14ac:dyDescent="0.2">
      <c r="P278" s="1" t="s">
        <v>24</v>
      </c>
      <c r="Q278" s="14">
        <v>586381</v>
      </c>
      <c r="R278" s="14">
        <v>436231</v>
      </c>
      <c r="S278" s="14">
        <v>59637</v>
      </c>
      <c r="T278" s="14">
        <v>20368</v>
      </c>
    </row>
    <row r="279" spans="1:32" x14ac:dyDescent="0.2">
      <c r="P279" s="1" t="s">
        <v>25</v>
      </c>
      <c r="Q279" s="14">
        <f>Q268*Q267</f>
        <v>42185.343000000001</v>
      </c>
      <c r="R279" s="14">
        <f>R268*R267</f>
        <v>27195.636000000002</v>
      </c>
      <c r="S279" s="14">
        <f t="shared" ref="S279:T279" si="62">S268*S267</f>
        <v>5500.6379999999999</v>
      </c>
      <c r="T279" s="14">
        <f t="shared" si="62"/>
        <v>3795.7819999999997</v>
      </c>
    </row>
    <row r="280" spans="1:32" x14ac:dyDescent="0.2">
      <c r="P280" s="1" t="s">
        <v>26</v>
      </c>
      <c r="Q280" s="14">
        <f>Q269*Q267</f>
        <v>33886.587</v>
      </c>
      <c r="R280" s="14">
        <f>R269*R267</f>
        <v>24580.670999999998</v>
      </c>
      <c r="S280" s="14">
        <f t="shared" ref="S280:T280" si="63">S269*S267</f>
        <v>4222.7119999999995</v>
      </c>
      <c r="T280" s="14">
        <f t="shared" si="63"/>
        <v>2048.2190000000001</v>
      </c>
    </row>
    <row r="281" spans="1:32" x14ac:dyDescent="0.2">
      <c r="P281" s="1" t="s">
        <v>27</v>
      </c>
      <c r="Q281" s="14">
        <f>Q270*Q267</f>
        <v>615491.07000000007</v>
      </c>
      <c r="R281" s="14">
        <f>R270*R267</f>
        <v>471216.69299999997</v>
      </c>
      <c r="S281" s="14">
        <f t="shared" ref="S281:T281" si="64">S270*S267</f>
        <v>45838.649999999994</v>
      </c>
      <c r="T281" s="14">
        <f t="shared" si="64"/>
        <v>12965.789999999999</v>
      </c>
    </row>
    <row r="284" spans="1:32" ht="12" customHeight="1" x14ac:dyDescent="0.2">
      <c r="A284" s="23" t="s">
        <v>0</v>
      </c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</row>
    <row r="285" spans="1:32" ht="12" customHeight="1" x14ac:dyDescent="0.2">
      <c r="A285" s="24" t="s">
        <v>48</v>
      </c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</row>
    <row r="286" spans="1:32" ht="12" customHeight="1" x14ac:dyDescent="0.2">
      <c r="A286" s="45" t="s">
        <v>1</v>
      </c>
      <c r="B286" s="46"/>
      <c r="C286" s="47"/>
      <c r="D286" s="42" t="s">
        <v>2</v>
      </c>
      <c r="E286" s="43"/>
      <c r="F286" s="43"/>
      <c r="G286" s="43"/>
      <c r="H286" s="43"/>
      <c r="I286" s="43"/>
      <c r="J286" s="43"/>
      <c r="K286" s="43"/>
      <c r="L286" s="43"/>
      <c r="M286" s="44"/>
      <c r="Q286" s="1" t="s">
        <v>3</v>
      </c>
      <c r="R286" s="1" t="s">
        <v>22</v>
      </c>
      <c r="S286" s="1" t="s">
        <v>23</v>
      </c>
      <c r="T286" s="1" t="s">
        <v>28</v>
      </c>
      <c r="X286" s="1" t="s">
        <v>22</v>
      </c>
      <c r="Y286" s="1" t="s">
        <v>23</v>
      </c>
      <c r="Z286" s="1" t="s">
        <v>30</v>
      </c>
      <c r="AD286" s="1" t="s">
        <v>22</v>
      </c>
      <c r="AE286" s="1" t="s">
        <v>23</v>
      </c>
      <c r="AF286" s="1" t="s">
        <v>28</v>
      </c>
    </row>
    <row r="287" spans="1:32" ht="12" customHeight="1" x14ac:dyDescent="0.2">
      <c r="A287" s="2"/>
      <c r="B287" s="23"/>
      <c r="C287" s="3"/>
      <c r="D287" s="42" t="s">
        <v>3</v>
      </c>
      <c r="E287" s="43"/>
      <c r="F287" s="43"/>
      <c r="G287" s="44"/>
      <c r="H287" s="42" t="s">
        <v>4</v>
      </c>
      <c r="I287" s="44"/>
      <c r="J287" s="42" t="s">
        <v>5</v>
      </c>
      <c r="K287" s="44"/>
      <c r="L287" s="42" t="s">
        <v>6</v>
      </c>
      <c r="M287" s="44"/>
      <c r="P287" s="1" t="s">
        <v>24</v>
      </c>
      <c r="Q287" s="4">
        <f>D290</f>
        <v>632042</v>
      </c>
      <c r="R287" s="4">
        <f>H290</f>
        <v>471778</v>
      </c>
      <c r="S287" s="4">
        <f>J290</f>
        <v>61331</v>
      </c>
      <c r="T287" s="4">
        <f>L290</f>
        <v>20337</v>
      </c>
      <c r="W287" s="23" t="s">
        <v>25</v>
      </c>
      <c r="X287" s="7">
        <f t="shared" ref="X287:X289" si="65">R288</f>
        <v>6.2E-2</v>
      </c>
      <c r="Y287" s="7">
        <f t="shared" ref="Y287:Y289" si="66">S288</f>
        <v>9.0999999999999998E-2</v>
      </c>
      <c r="Z287" s="7">
        <f t="shared" ref="Z287:Z289" si="67">T288</f>
        <v>0.20699999999999999</v>
      </c>
      <c r="AC287" s="15" t="s">
        <v>25</v>
      </c>
      <c r="AD287" s="14">
        <f t="shared" ref="AD287:AD289" si="68">R299</f>
        <v>29250.236000000001</v>
      </c>
      <c r="AE287" s="14">
        <f t="shared" ref="AE287:AE289" si="69">S299</f>
        <v>5581.1210000000001</v>
      </c>
      <c r="AF287" s="14">
        <f t="shared" ref="AF287:AF289" si="70">T299</f>
        <v>4209.759</v>
      </c>
    </row>
    <row r="288" spans="1:32" ht="12" customHeight="1" x14ac:dyDescent="0.2">
      <c r="A288" s="5"/>
      <c r="B288" s="24"/>
      <c r="C288" s="6"/>
      <c r="D288" s="42" t="s">
        <v>7</v>
      </c>
      <c r="E288" s="43"/>
      <c r="F288" s="44"/>
      <c r="G288" s="31" t="s">
        <v>8</v>
      </c>
      <c r="H288" s="31" t="s">
        <v>7</v>
      </c>
      <c r="I288" s="31" t="s">
        <v>8</v>
      </c>
      <c r="J288" s="31" t="s">
        <v>7</v>
      </c>
      <c r="K288" s="31" t="s">
        <v>8</v>
      </c>
      <c r="L288" s="31" t="s">
        <v>7</v>
      </c>
      <c r="M288" s="31" t="s">
        <v>8</v>
      </c>
      <c r="P288" s="23" t="s">
        <v>25</v>
      </c>
      <c r="Q288" s="7">
        <f>D291</f>
        <v>7.1999999999999995E-2</v>
      </c>
      <c r="R288" s="7">
        <f>H291</f>
        <v>6.2E-2</v>
      </c>
      <c r="S288" s="7">
        <f>J291</f>
        <v>9.0999999999999998E-2</v>
      </c>
      <c r="T288" s="7">
        <f>L291</f>
        <v>0.20699999999999999</v>
      </c>
      <c r="W288" s="1" t="s">
        <v>26</v>
      </c>
      <c r="X288" s="7">
        <f t="shared" si="65"/>
        <v>5.8000000000000003E-2</v>
      </c>
      <c r="Y288" s="7">
        <f t="shared" si="66"/>
        <v>9.2999999999999999E-2</v>
      </c>
      <c r="Z288" s="7">
        <f t="shared" si="67"/>
        <v>0.11799999999999999</v>
      </c>
      <c r="AC288" s="1" t="s">
        <v>26</v>
      </c>
      <c r="AD288" s="14">
        <f t="shared" si="68"/>
        <v>27363.124</v>
      </c>
      <c r="AE288" s="14">
        <f t="shared" si="69"/>
        <v>5703.7830000000004</v>
      </c>
      <c r="AF288" s="14">
        <f t="shared" si="70"/>
        <v>2399.7660000000001</v>
      </c>
    </row>
    <row r="289" spans="1:32" ht="12" customHeight="1" x14ac:dyDescent="0.2">
      <c r="A289" s="55" t="s">
        <v>9</v>
      </c>
      <c r="B289" s="56"/>
      <c r="C289" s="57"/>
      <c r="D289" s="55" t="s">
        <v>10</v>
      </c>
      <c r="E289" s="56"/>
      <c r="F289" s="57"/>
      <c r="G289" s="27" t="s">
        <v>10</v>
      </c>
      <c r="H289" s="27" t="s">
        <v>10</v>
      </c>
      <c r="I289" s="27" t="s">
        <v>10</v>
      </c>
      <c r="J289" s="27" t="s">
        <v>10</v>
      </c>
      <c r="K289" s="27" t="s">
        <v>10</v>
      </c>
      <c r="L289" s="27" t="s">
        <v>10</v>
      </c>
      <c r="M289" s="27" t="s">
        <v>10</v>
      </c>
      <c r="P289" s="1" t="s">
        <v>26</v>
      </c>
      <c r="Q289" s="7">
        <f>D292</f>
        <v>6.2E-2</v>
      </c>
      <c r="R289" s="7">
        <f>H292</f>
        <v>5.8000000000000003E-2</v>
      </c>
      <c r="S289" s="7">
        <f>J292</f>
        <v>9.2999999999999999E-2</v>
      </c>
      <c r="T289" s="7">
        <f>L292</f>
        <v>0.11799999999999999</v>
      </c>
      <c r="W289" s="1" t="s">
        <v>27</v>
      </c>
      <c r="X289" s="7">
        <f t="shared" si="65"/>
        <v>0.88</v>
      </c>
      <c r="Y289" s="7">
        <f t="shared" si="66"/>
        <v>0.81599999999999995</v>
      </c>
      <c r="Z289" s="7">
        <f t="shared" si="67"/>
        <v>0.67500000000000004</v>
      </c>
      <c r="AC289" s="1" t="s">
        <v>27</v>
      </c>
      <c r="AD289" s="14">
        <f t="shared" si="68"/>
        <v>415164.64</v>
      </c>
      <c r="AE289" s="14">
        <f t="shared" si="69"/>
        <v>50046.095999999998</v>
      </c>
      <c r="AF289" s="14">
        <f t="shared" si="70"/>
        <v>13727.475</v>
      </c>
    </row>
    <row r="290" spans="1:32" ht="12" customHeight="1" x14ac:dyDescent="0.2">
      <c r="A290" s="55" t="s">
        <v>11</v>
      </c>
      <c r="B290" s="56"/>
      <c r="C290" s="57"/>
      <c r="D290" s="58">
        <v>632042</v>
      </c>
      <c r="E290" s="59"/>
      <c r="F290" s="60"/>
      <c r="G290" s="29" t="s">
        <v>32</v>
      </c>
      <c r="H290" s="30">
        <v>471778</v>
      </c>
      <c r="I290" s="29" t="s">
        <v>33</v>
      </c>
      <c r="J290" s="30">
        <v>61331</v>
      </c>
      <c r="K290" s="29" t="s">
        <v>34</v>
      </c>
      <c r="L290" s="30">
        <v>20337</v>
      </c>
      <c r="M290" s="29" t="s">
        <v>35</v>
      </c>
      <c r="P290" s="1" t="s">
        <v>27</v>
      </c>
      <c r="Q290" s="7">
        <f>D293</f>
        <v>0.86599999999999999</v>
      </c>
      <c r="R290" s="7">
        <f>H293</f>
        <v>0.88</v>
      </c>
      <c r="S290" s="7">
        <f>J293</f>
        <v>0.81599999999999995</v>
      </c>
      <c r="T290" s="7">
        <f>L293</f>
        <v>0.67500000000000004</v>
      </c>
    </row>
    <row r="291" spans="1:32" ht="12" customHeight="1" x14ac:dyDescent="0.2">
      <c r="A291" s="55" t="s">
        <v>12</v>
      </c>
      <c r="B291" s="56"/>
      <c r="C291" s="57"/>
      <c r="D291" s="61">
        <v>7.1999999999999995E-2</v>
      </c>
      <c r="E291" s="62"/>
      <c r="F291" s="63"/>
      <c r="G291" s="29" t="s">
        <v>13</v>
      </c>
      <c r="H291" s="28">
        <v>6.2E-2</v>
      </c>
      <c r="I291" s="29" t="s">
        <v>13</v>
      </c>
      <c r="J291" s="28">
        <v>9.0999999999999998E-2</v>
      </c>
      <c r="K291" s="29" t="s">
        <v>16</v>
      </c>
      <c r="L291" s="28">
        <v>0.20699999999999999</v>
      </c>
      <c r="M291" s="29" t="s">
        <v>36</v>
      </c>
    </row>
    <row r="292" spans="1:32" ht="12" customHeight="1" x14ac:dyDescent="0.2">
      <c r="A292" s="55" t="s">
        <v>15</v>
      </c>
      <c r="B292" s="56"/>
      <c r="C292" s="57"/>
      <c r="D292" s="61">
        <v>6.2E-2</v>
      </c>
      <c r="E292" s="62"/>
      <c r="F292" s="63"/>
      <c r="G292" s="29" t="s">
        <v>13</v>
      </c>
      <c r="H292" s="28">
        <v>5.8000000000000003E-2</v>
      </c>
      <c r="I292" s="29" t="s">
        <v>13</v>
      </c>
      <c r="J292" s="28">
        <v>9.2999999999999999E-2</v>
      </c>
      <c r="K292" s="29" t="s">
        <v>16</v>
      </c>
      <c r="L292" s="28">
        <v>0.11799999999999999</v>
      </c>
      <c r="M292" s="29" t="s">
        <v>17</v>
      </c>
    </row>
    <row r="293" spans="1:32" ht="12" customHeight="1" x14ac:dyDescent="0.2">
      <c r="A293" s="55" t="s">
        <v>18</v>
      </c>
      <c r="B293" s="56"/>
      <c r="C293" s="57"/>
      <c r="D293" s="61">
        <v>0.86599999999999999</v>
      </c>
      <c r="E293" s="62"/>
      <c r="F293" s="63"/>
      <c r="G293" s="29" t="s">
        <v>14</v>
      </c>
      <c r="H293" s="28">
        <v>0.88</v>
      </c>
      <c r="I293" s="29" t="s">
        <v>14</v>
      </c>
      <c r="J293" s="28">
        <v>0.81599999999999995</v>
      </c>
      <c r="K293" s="29" t="s">
        <v>37</v>
      </c>
      <c r="L293" s="28">
        <v>0.67500000000000004</v>
      </c>
      <c r="M293" s="29" t="s">
        <v>38</v>
      </c>
      <c r="Q293" s="1" t="s">
        <v>3</v>
      </c>
      <c r="R293" s="1" t="s">
        <v>22</v>
      </c>
      <c r="S293" s="1" t="s">
        <v>23</v>
      </c>
      <c r="T293" s="1" t="s">
        <v>28</v>
      </c>
    </row>
    <row r="294" spans="1:32" ht="13.9" customHeight="1" x14ac:dyDescent="0.2">
      <c r="A294" s="54" t="s">
        <v>49</v>
      </c>
      <c r="B294" s="54"/>
      <c r="C294" s="54"/>
      <c r="D294" s="54"/>
      <c r="P294" s="1" t="s">
        <v>24</v>
      </c>
      <c r="Q294" s="7">
        <f>Q287/Q287</f>
        <v>1</v>
      </c>
      <c r="R294" s="7">
        <f>R287/Q287</f>
        <v>0.7464345723860123</v>
      </c>
      <c r="S294" s="7">
        <f>S287/Q287</f>
        <v>9.7036272905914475E-2</v>
      </c>
      <c r="T294" s="7">
        <f>T287/Q287</f>
        <v>3.217665914606941E-2</v>
      </c>
    </row>
    <row r="295" spans="1:32" ht="24.75" customHeight="1" x14ac:dyDescent="0.25">
      <c r="A295" s="23"/>
      <c r="B295" s="23"/>
      <c r="C295" s="23"/>
      <c r="D295" s="23"/>
      <c r="F295" s="8"/>
      <c r="G295" s="8"/>
      <c r="H295" s="9"/>
      <c r="I295" s="10"/>
    </row>
    <row r="296" spans="1:32" ht="15" customHeight="1" x14ac:dyDescent="0.25">
      <c r="F296" s="11"/>
      <c r="G296" s="11"/>
      <c r="H296" s="12"/>
      <c r="I296" s="13"/>
    </row>
    <row r="297" spans="1:32" x14ac:dyDescent="0.2">
      <c r="Q297" s="1" t="s">
        <v>3</v>
      </c>
      <c r="R297" s="1" t="s">
        <v>22</v>
      </c>
      <c r="S297" s="1" t="s">
        <v>23</v>
      </c>
      <c r="T297" s="1" t="s">
        <v>30</v>
      </c>
    </row>
    <row r="298" spans="1:32" x14ac:dyDescent="0.2">
      <c r="P298" s="1" t="s">
        <v>24</v>
      </c>
      <c r="Q298" s="14">
        <f>Q287</f>
        <v>632042</v>
      </c>
      <c r="R298" s="14">
        <f>R287</f>
        <v>471778</v>
      </c>
      <c r="S298" s="14">
        <f>S287</f>
        <v>61331</v>
      </c>
      <c r="T298" s="14">
        <f>T287</f>
        <v>20337</v>
      </c>
    </row>
    <row r="299" spans="1:32" x14ac:dyDescent="0.2">
      <c r="P299" s="15" t="s">
        <v>25</v>
      </c>
      <c r="Q299" s="14">
        <f>Q288*Q287</f>
        <v>45507.023999999998</v>
      </c>
      <c r="R299" s="14">
        <f>R288*R287</f>
        <v>29250.236000000001</v>
      </c>
      <c r="S299" s="14">
        <f t="shared" ref="S299:T299" si="71">S288*S287</f>
        <v>5581.1210000000001</v>
      </c>
      <c r="T299" s="14">
        <f t="shared" si="71"/>
        <v>4209.759</v>
      </c>
    </row>
    <row r="300" spans="1:32" x14ac:dyDescent="0.2">
      <c r="P300" s="1" t="s">
        <v>26</v>
      </c>
      <c r="Q300" s="14">
        <f>Q289*Q287</f>
        <v>39186.603999999999</v>
      </c>
      <c r="R300" s="14">
        <f>R289*R287</f>
        <v>27363.124</v>
      </c>
      <c r="S300" s="14">
        <f t="shared" ref="S300:T300" si="72">S289*S287</f>
        <v>5703.7830000000004</v>
      </c>
      <c r="T300" s="14">
        <f t="shared" si="72"/>
        <v>2399.7660000000001</v>
      </c>
    </row>
    <row r="301" spans="1:32" x14ac:dyDescent="0.2">
      <c r="P301" s="1" t="s">
        <v>27</v>
      </c>
      <c r="Q301" s="14">
        <f>Q290*Q287</f>
        <v>547348.37199999997</v>
      </c>
      <c r="R301" s="14">
        <f>R290*R287</f>
        <v>415164.64</v>
      </c>
      <c r="S301" s="14">
        <f t="shared" ref="S301:T301" si="73">S290*S287</f>
        <v>50046.095999999998</v>
      </c>
      <c r="T301" s="14">
        <f t="shared" si="73"/>
        <v>13727.475</v>
      </c>
    </row>
    <row r="302" spans="1:32" x14ac:dyDescent="0.2">
      <c r="Q302" s="14"/>
      <c r="R302" s="7">
        <f>(R301/Q301)</f>
        <v>0.75850164399502418</v>
      </c>
      <c r="S302" s="7">
        <f>S301/Q301</f>
        <v>9.1433716733517564E-2</v>
      </c>
      <c r="T302" s="7">
        <f>T301/Q301</f>
        <v>2.5079959496070267E-2</v>
      </c>
    </row>
    <row r="303" spans="1:32" x14ac:dyDescent="0.2">
      <c r="P303" s="1" t="s">
        <v>29</v>
      </c>
      <c r="Q303" s="20">
        <f>SUM(Q299:Q300)</f>
        <v>84693.627999999997</v>
      </c>
      <c r="R303" s="20">
        <f t="shared" ref="R303:T303" si="74">SUM(R299:R300)</f>
        <v>56613.36</v>
      </c>
      <c r="S303" s="20">
        <f t="shared" si="74"/>
        <v>11284.904</v>
      </c>
      <c r="T303" s="20">
        <f t="shared" si="74"/>
        <v>6609.5249999999996</v>
      </c>
    </row>
    <row r="304" spans="1:32" x14ac:dyDescent="0.2">
      <c r="R304" s="7">
        <f>R303/Q303</f>
        <v>0.66844887079344395</v>
      </c>
      <c r="S304" s="7">
        <f>S303/Q303</f>
        <v>0.13324383742304677</v>
      </c>
      <c r="T304" s="7">
        <f>T303/Q303</f>
        <v>7.8040404645317585E-2</v>
      </c>
    </row>
    <row r="305" spans="1:20" x14ac:dyDescent="0.2">
      <c r="Q305" s="1" t="s">
        <v>22</v>
      </c>
      <c r="R305" s="1" t="s">
        <v>23</v>
      </c>
      <c r="S305" s="1" t="s">
        <v>30</v>
      </c>
    </row>
    <row r="306" spans="1:20" x14ac:dyDescent="0.2">
      <c r="P306" s="1" t="s">
        <v>31</v>
      </c>
      <c r="Q306" s="21">
        <f>R304</f>
        <v>0.66844887079344395</v>
      </c>
      <c r="R306" s="21">
        <f>S304</f>
        <v>0.13324383742304677</v>
      </c>
      <c r="S306" s="21">
        <f>T304</f>
        <v>7.8040404645317585E-2</v>
      </c>
    </row>
    <row r="307" spans="1:20" x14ac:dyDescent="0.2">
      <c r="P307" s="1" t="s">
        <v>27</v>
      </c>
      <c r="Q307" s="21">
        <f>R302</f>
        <v>0.75850164399502418</v>
      </c>
      <c r="R307" s="21">
        <f>S302</f>
        <v>9.1433716733517564E-2</v>
      </c>
      <c r="S307" s="21">
        <f>T302</f>
        <v>2.5079959496070267E-2</v>
      </c>
    </row>
    <row r="310" spans="1:20" ht="14.25" customHeight="1" x14ac:dyDescent="0.2">
      <c r="A310" s="22" t="s">
        <v>0</v>
      </c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</row>
    <row r="311" spans="1:20" ht="14.25" customHeight="1" x14ac:dyDescent="0.2">
      <c r="A311" s="25" t="s">
        <v>50</v>
      </c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</row>
    <row r="312" spans="1:20" ht="13.9" customHeight="1" x14ac:dyDescent="0.2">
      <c r="A312" s="51" t="s">
        <v>1</v>
      </c>
      <c r="B312" s="52"/>
      <c r="C312" s="53"/>
      <c r="D312" s="48" t="s">
        <v>2</v>
      </c>
      <c r="E312" s="49"/>
      <c r="F312" s="49"/>
      <c r="G312" s="49"/>
      <c r="H312" s="49"/>
      <c r="I312" s="49"/>
      <c r="J312" s="49"/>
      <c r="K312" s="49"/>
      <c r="L312" s="49"/>
      <c r="M312" s="50"/>
      <c r="Q312" s="1" t="s">
        <v>3</v>
      </c>
      <c r="R312" s="1" t="s">
        <v>22</v>
      </c>
      <c r="S312" s="1" t="s">
        <v>23</v>
      </c>
      <c r="T312" s="1" t="s">
        <v>28</v>
      </c>
    </row>
    <row r="313" spans="1:20" ht="13.9" customHeight="1" x14ac:dyDescent="0.2">
      <c r="A313" s="16"/>
      <c r="B313" s="22"/>
      <c r="C313" s="17"/>
      <c r="D313" s="48" t="s">
        <v>3</v>
      </c>
      <c r="E313" s="49"/>
      <c r="F313" s="49"/>
      <c r="G313" s="50"/>
      <c r="H313" s="48" t="s">
        <v>4</v>
      </c>
      <c r="I313" s="50"/>
      <c r="J313" s="48" t="s">
        <v>5</v>
      </c>
      <c r="K313" s="50"/>
      <c r="L313" s="48" t="s">
        <v>6</v>
      </c>
      <c r="M313" s="50"/>
      <c r="P313" s="1" t="s">
        <v>24</v>
      </c>
      <c r="Q313" s="4">
        <f>D316</f>
        <v>675309</v>
      </c>
      <c r="R313" s="1">
        <f>H316</f>
        <v>503549</v>
      </c>
      <c r="S313" s="1">
        <f>J316</f>
        <v>63496</v>
      </c>
      <c r="T313" s="1">
        <f>L316</f>
        <v>18192</v>
      </c>
    </row>
    <row r="314" spans="1:20" ht="25.5" x14ac:dyDescent="0.2">
      <c r="A314" s="18"/>
      <c r="B314" s="25"/>
      <c r="C314" s="19"/>
      <c r="D314" s="48" t="s">
        <v>7</v>
      </c>
      <c r="E314" s="49"/>
      <c r="F314" s="50"/>
      <c r="G314" s="26" t="s">
        <v>8</v>
      </c>
      <c r="H314" s="26" t="s">
        <v>7</v>
      </c>
      <c r="I314" s="26" t="s">
        <v>8</v>
      </c>
      <c r="J314" s="26" t="s">
        <v>7</v>
      </c>
      <c r="K314" s="26" t="s">
        <v>8</v>
      </c>
      <c r="L314" s="26" t="s">
        <v>7</v>
      </c>
      <c r="M314" s="26" t="s">
        <v>8</v>
      </c>
      <c r="P314" s="1" t="s">
        <v>25</v>
      </c>
      <c r="Q314" s="7">
        <f>D317</f>
        <v>5.8000000000000003E-2</v>
      </c>
      <c r="R314" s="7">
        <f>H317</f>
        <v>5.1999999999999998E-2</v>
      </c>
      <c r="S314" s="7">
        <f>J317</f>
        <v>7.0999999999999994E-2</v>
      </c>
      <c r="T314" s="7">
        <f>L317</f>
        <v>0.16200000000000001</v>
      </c>
    </row>
    <row r="315" spans="1:20" ht="13.9" customHeight="1" x14ac:dyDescent="0.2">
      <c r="A315" s="55" t="s">
        <v>9</v>
      </c>
      <c r="B315" s="56"/>
      <c r="C315" s="57"/>
      <c r="D315" s="55" t="s">
        <v>10</v>
      </c>
      <c r="E315" s="56"/>
      <c r="F315" s="57"/>
      <c r="G315" s="27" t="s">
        <v>10</v>
      </c>
      <c r="H315" s="27" t="s">
        <v>10</v>
      </c>
      <c r="I315" s="27" t="s">
        <v>10</v>
      </c>
      <c r="J315" s="27" t="s">
        <v>10</v>
      </c>
      <c r="K315" s="27" t="s">
        <v>10</v>
      </c>
      <c r="L315" s="27" t="s">
        <v>10</v>
      </c>
      <c r="M315" s="27" t="s">
        <v>10</v>
      </c>
      <c r="P315" s="1" t="s">
        <v>26</v>
      </c>
      <c r="Q315" s="7">
        <f>D318</f>
        <v>5.7000000000000002E-2</v>
      </c>
      <c r="R315" s="7">
        <f>H318</f>
        <v>5.0999999999999997E-2</v>
      </c>
      <c r="S315" s="7">
        <f>J318</f>
        <v>8.1000000000000003E-2</v>
      </c>
      <c r="T315" s="7">
        <f>L318</f>
        <v>0.10299999999999999</v>
      </c>
    </row>
    <row r="316" spans="1:20" ht="13.9" customHeight="1" x14ac:dyDescent="0.2">
      <c r="A316" s="55" t="s">
        <v>11</v>
      </c>
      <c r="B316" s="56"/>
      <c r="C316" s="57"/>
      <c r="D316" s="58">
        <v>675309</v>
      </c>
      <c r="E316" s="59"/>
      <c r="F316" s="60"/>
      <c r="G316" s="29" t="s">
        <v>39</v>
      </c>
      <c r="H316" s="30">
        <v>503549</v>
      </c>
      <c r="I316" s="29" t="s">
        <v>40</v>
      </c>
      <c r="J316" s="30">
        <v>63496</v>
      </c>
      <c r="K316" s="29" t="s">
        <v>41</v>
      </c>
      <c r="L316" s="30">
        <v>18192</v>
      </c>
      <c r="M316" s="29" t="s">
        <v>42</v>
      </c>
      <c r="P316" s="1" t="s">
        <v>27</v>
      </c>
      <c r="Q316" s="7">
        <f>D319</f>
        <v>0.88500000000000001</v>
      </c>
      <c r="R316" s="7">
        <f>H319</f>
        <v>0.89700000000000002</v>
      </c>
      <c r="S316" s="7">
        <f>J319</f>
        <v>0.84799999999999998</v>
      </c>
      <c r="T316" s="7">
        <f>L319</f>
        <v>0.73599999999999999</v>
      </c>
    </row>
    <row r="317" spans="1:20" ht="13.9" customHeight="1" x14ac:dyDescent="0.2">
      <c r="A317" s="55" t="s">
        <v>12</v>
      </c>
      <c r="B317" s="56"/>
      <c r="C317" s="57"/>
      <c r="D317" s="61">
        <v>5.8000000000000003E-2</v>
      </c>
      <c r="E317" s="62"/>
      <c r="F317" s="63"/>
      <c r="G317" s="29" t="s">
        <v>20</v>
      </c>
      <c r="H317" s="28">
        <v>5.1999999999999998E-2</v>
      </c>
      <c r="I317" s="29" t="s">
        <v>20</v>
      </c>
      <c r="J317" s="28">
        <v>7.0999999999999994E-2</v>
      </c>
      <c r="K317" s="29" t="s">
        <v>43</v>
      </c>
      <c r="L317" s="28">
        <v>0.16200000000000001</v>
      </c>
      <c r="M317" s="29" t="s">
        <v>44</v>
      </c>
    </row>
    <row r="318" spans="1:20" ht="13.9" customHeight="1" x14ac:dyDescent="0.2">
      <c r="A318" s="55" t="s">
        <v>15</v>
      </c>
      <c r="B318" s="56"/>
      <c r="C318" s="57"/>
      <c r="D318" s="61">
        <v>5.7000000000000002E-2</v>
      </c>
      <c r="E318" s="62"/>
      <c r="F318" s="63"/>
      <c r="G318" s="29" t="s">
        <v>19</v>
      </c>
      <c r="H318" s="28">
        <v>5.0999999999999997E-2</v>
      </c>
      <c r="I318" s="29" t="s">
        <v>20</v>
      </c>
      <c r="J318" s="28">
        <v>8.1000000000000003E-2</v>
      </c>
      <c r="K318" s="29" t="s">
        <v>43</v>
      </c>
      <c r="L318" s="28">
        <v>0.10299999999999999</v>
      </c>
      <c r="M318" s="29" t="s">
        <v>45</v>
      </c>
    </row>
    <row r="319" spans="1:20" ht="13.9" customHeight="1" x14ac:dyDescent="0.2">
      <c r="A319" s="55" t="s">
        <v>18</v>
      </c>
      <c r="B319" s="56"/>
      <c r="C319" s="57"/>
      <c r="D319" s="61">
        <v>0.88500000000000001</v>
      </c>
      <c r="E319" s="62"/>
      <c r="F319" s="63"/>
      <c r="G319" s="29" t="s">
        <v>21</v>
      </c>
      <c r="H319" s="28">
        <v>0.89700000000000002</v>
      </c>
      <c r="I319" s="29" t="s">
        <v>21</v>
      </c>
      <c r="J319" s="28">
        <v>0.84799999999999998</v>
      </c>
      <c r="K319" s="29" t="s">
        <v>46</v>
      </c>
      <c r="L319" s="28">
        <v>0.73599999999999999</v>
      </c>
      <c r="M319" s="29" t="s">
        <v>47</v>
      </c>
    </row>
    <row r="320" spans="1:20" ht="13.9" customHeight="1" x14ac:dyDescent="0.2">
      <c r="A320" s="64" t="s">
        <v>51</v>
      </c>
      <c r="B320" s="64"/>
      <c r="C320" s="64"/>
      <c r="D320" s="64"/>
    </row>
    <row r="321" spans="1:20" ht="15" customHeight="1" x14ac:dyDescent="0.25">
      <c r="A321" s="22"/>
      <c r="B321" s="22"/>
      <c r="C321" s="22"/>
      <c r="D321" s="22"/>
      <c r="F321" s="8"/>
      <c r="G321" s="8"/>
      <c r="H321" s="9"/>
      <c r="I321" s="10"/>
    </row>
    <row r="322" spans="1:20" ht="15" customHeight="1" x14ac:dyDescent="0.25">
      <c r="F322" s="11"/>
      <c r="G322" s="11"/>
      <c r="H322" s="12"/>
      <c r="I322" s="13"/>
    </row>
    <row r="323" spans="1:20" x14ac:dyDescent="0.2">
      <c r="Q323" s="1" t="s">
        <v>3</v>
      </c>
      <c r="R323" s="1" t="s">
        <v>22</v>
      </c>
      <c r="S323" s="1" t="s">
        <v>23</v>
      </c>
      <c r="T323" s="1" t="s">
        <v>28</v>
      </c>
    </row>
    <row r="324" spans="1:20" x14ac:dyDescent="0.2">
      <c r="P324" s="1" t="s">
        <v>24</v>
      </c>
      <c r="Q324" s="14">
        <v>586381</v>
      </c>
      <c r="R324" s="14">
        <v>436231</v>
      </c>
      <c r="S324" s="14">
        <v>59637</v>
      </c>
      <c r="T324" s="14">
        <v>20368</v>
      </c>
    </row>
    <row r="325" spans="1:20" x14ac:dyDescent="0.2">
      <c r="P325" s="1" t="s">
        <v>25</v>
      </c>
      <c r="Q325" s="14">
        <f>Q314*Q313</f>
        <v>39167.921999999999</v>
      </c>
      <c r="R325" s="14">
        <f>R314*R313</f>
        <v>26184.547999999999</v>
      </c>
      <c r="S325" s="14">
        <f t="shared" ref="S325:T325" si="75">S314*S313</f>
        <v>4508.2159999999994</v>
      </c>
      <c r="T325" s="14">
        <f t="shared" si="75"/>
        <v>2947.1040000000003</v>
      </c>
    </row>
    <row r="326" spans="1:20" x14ac:dyDescent="0.2">
      <c r="P326" s="1" t="s">
        <v>26</v>
      </c>
      <c r="Q326" s="14">
        <f>Q315*Q313</f>
        <v>38492.613000000005</v>
      </c>
      <c r="R326" s="14">
        <f>R315*R313</f>
        <v>25680.999</v>
      </c>
      <c r="S326" s="14">
        <f t="shared" ref="S326:T326" si="76">S315*S313</f>
        <v>5143.1760000000004</v>
      </c>
      <c r="T326" s="14">
        <f t="shared" si="76"/>
        <v>1873.7759999999998</v>
      </c>
    </row>
    <row r="327" spans="1:20" x14ac:dyDescent="0.2">
      <c r="P327" s="1" t="s">
        <v>27</v>
      </c>
      <c r="Q327" s="14">
        <f>Q316*Q313</f>
        <v>597648.46499999997</v>
      </c>
      <c r="R327" s="14">
        <f>R316*R313</f>
        <v>451683.45300000004</v>
      </c>
      <c r="S327" s="14">
        <f t="shared" ref="S327:T327" si="77">S316*S313</f>
        <v>53844.608</v>
      </c>
      <c r="T327" s="14">
        <f t="shared" si="77"/>
        <v>13389.312</v>
      </c>
    </row>
  </sheetData>
  <mergeCells count="190">
    <mergeCell ref="D80:F80"/>
    <mergeCell ref="A81:C81"/>
    <mergeCell ref="D81:F81"/>
    <mergeCell ref="A82:C82"/>
    <mergeCell ref="A83:C83"/>
    <mergeCell ref="A84:C84"/>
    <mergeCell ref="A85:C85"/>
    <mergeCell ref="A86:D87"/>
    <mergeCell ref="J126:K126"/>
    <mergeCell ref="L126:M126"/>
    <mergeCell ref="A50:M50"/>
    <mergeCell ref="A51:M51"/>
    <mergeCell ref="A52:C52"/>
    <mergeCell ref="D52:M52"/>
    <mergeCell ref="D53:G53"/>
    <mergeCell ref="H53:I53"/>
    <mergeCell ref="J53:K53"/>
    <mergeCell ref="L53:M53"/>
    <mergeCell ref="A55:C55"/>
    <mergeCell ref="A56:C56"/>
    <mergeCell ref="A57:C57"/>
    <mergeCell ref="A58:C58"/>
    <mergeCell ref="A59:C59"/>
    <mergeCell ref="A60:D61"/>
    <mergeCell ref="A76:M76"/>
    <mergeCell ref="A77:M77"/>
    <mergeCell ref="A78:C78"/>
    <mergeCell ref="D78:M78"/>
    <mergeCell ref="D79:G79"/>
    <mergeCell ref="H79:I79"/>
    <mergeCell ref="J79:K79"/>
    <mergeCell ref="L79:M79"/>
    <mergeCell ref="A179:C179"/>
    <mergeCell ref="A180:D181"/>
    <mergeCell ref="A97:M97"/>
    <mergeCell ref="A98:M98"/>
    <mergeCell ref="A99:C99"/>
    <mergeCell ref="D99:M99"/>
    <mergeCell ref="D100:G100"/>
    <mergeCell ref="H100:I100"/>
    <mergeCell ref="J100:K100"/>
    <mergeCell ref="L100:M100"/>
    <mergeCell ref="A102:C102"/>
    <mergeCell ref="A103:C103"/>
    <mergeCell ref="A104:C104"/>
    <mergeCell ref="A105:C105"/>
    <mergeCell ref="A106:C106"/>
    <mergeCell ref="A107:D108"/>
    <mergeCell ref="A175:C175"/>
    <mergeCell ref="D175:F175"/>
    <mergeCell ref="A176:C176"/>
    <mergeCell ref="A177:C177"/>
    <mergeCell ref="A178:C178"/>
    <mergeCell ref="D173:G173"/>
    <mergeCell ref="H173:I173"/>
    <mergeCell ref="J173:K173"/>
    <mergeCell ref="L173:M173"/>
    <mergeCell ref="D174:F174"/>
    <mergeCell ref="A154:D155"/>
    <mergeCell ref="A170:M170"/>
    <mergeCell ref="A171:M171"/>
    <mergeCell ref="A172:C172"/>
    <mergeCell ref="D172:M172"/>
    <mergeCell ref="A149:C149"/>
    <mergeCell ref="A150:C150"/>
    <mergeCell ref="A151:C151"/>
    <mergeCell ref="A152:C152"/>
    <mergeCell ref="A153:C153"/>
    <mergeCell ref="A144:M144"/>
    <mergeCell ref="A145:M145"/>
    <mergeCell ref="A146:C146"/>
    <mergeCell ref="D146:M146"/>
    <mergeCell ref="D147:G147"/>
    <mergeCell ref="H147:I147"/>
    <mergeCell ref="J147:K147"/>
    <mergeCell ref="L147:M147"/>
    <mergeCell ref="A39:C39"/>
    <mergeCell ref="A40:D41"/>
    <mergeCell ref="A131:C131"/>
    <mergeCell ref="A132:C132"/>
    <mergeCell ref="A133:D134"/>
    <mergeCell ref="D127:F127"/>
    <mergeCell ref="A128:C128"/>
    <mergeCell ref="D128:F128"/>
    <mergeCell ref="A129:C129"/>
    <mergeCell ref="A130:C130"/>
    <mergeCell ref="A123:M123"/>
    <mergeCell ref="A124:M124"/>
    <mergeCell ref="A125:C125"/>
    <mergeCell ref="D125:M125"/>
    <mergeCell ref="D126:G126"/>
    <mergeCell ref="H126:I126"/>
    <mergeCell ref="A35:C35"/>
    <mergeCell ref="D35:F35"/>
    <mergeCell ref="A36:C36"/>
    <mergeCell ref="A37:C37"/>
    <mergeCell ref="A38:C38"/>
    <mergeCell ref="D33:G33"/>
    <mergeCell ref="H33:I33"/>
    <mergeCell ref="J33:K33"/>
    <mergeCell ref="L33:M33"/>
    <mergeCell ref="D34:F34"/>
    <mergeCell ref="A14:D15"/>
    <mergeCell ref="A30:M30"/>
    <mergeCell ref="A31:M31"/>
    <mergeCell ref="A32:C32"/>
    <mergeCell ref="D32:M32"/>
    <mergeCell ref="A9:C9"/>
    <mergeCell ref="A10:C10"/>
    <mergeCell ref="A11:C11"/>
    <mergeCell ref="A12:C12"/>
    <mergeCell ref="A13:C13"/>
    <mergeCell ref="A4:M4"/>
    <mergeCell ref="A5:M5"/>
    <mergeCell ref="A6:C6"/>
    <mergeCell ref="D6:M6"/>
    <mergeCell ref="D7:G7"/>
    <mergeCell ref="H7:I7"/>
    <mergeCell ref="J7:K7"/>
    <mergeCell ref="L7:M7"/>
    <mergeCell ref="A274:D275"/>
    <mergeCell ref="A239:M239"/>
    <mergeCell ref="A265:M265"/>
    <mergeCell ref="D269:F269"/>
    <mergeCell ref="D247:F247"/>
    <mergeCell ref="D245:F245"/>
    <mergeCell ref="A247:C247"/>
    <mergeCell ref="D246:F246"/>
    <mergeCell ref="A269:C269"/>
    <mergeCell ref="D273:F273"/>
    <mergeCell ref="D271:F271"/>
    <mergeCell ref="D272:F272"/>
    <mergeCell ref="A273:C273"/>
    <mergeCell ref="A271:C271"/>
    <mergeCell ref="A272:C272"/>
    <mergeCell ref="A270:C270"/>
    <mergeCell ref="D270:F270"/>
    <mergeCell ref="D243:F243"/>
    <mergeCell ref="A244:C244"/>
    <mergeCell ref="D244:F244"/>
    <mergeCell ref="A245:C245"/>
    <mergeCell ref="A246:C246"/>
    <mergeCell ref="D268:F268"/>
    <mergeCell ref="A266:C266"/>
    <mergeCell ref="A264:M264"/>
    <mergeCell ref="A248:D249"/>
    <mergeCell ref="A243:C243"/>
    <mergeCell ref="L267:M267"/>
    <mergeCell ref="J267:K267"/>
    <mergeCell ref="H267:I267"/>
    <mergeCell ref="D267:G267"/>
    <mergeCell ref="D266:M266"/>
    <mergeCell ref="D240:M240"/>
    <mergeCell ref="A240:C240"/>
    <mergeCell ref="A238:M238"/>
    <mergeCell ref="D242:F242"/>
    <mergeCell ref="L241:M241"/>
    <mergeCell ref="J241:K241"/>
    <mergeCell ref="H241:I241"/>
    <mergeCell ref="D241:G241"/>
    <mergeCell ref="A226:D227"/>
    <mergeCell ref="A224:C224"/>
    <mergeCell ref="A225:C225"/>
    <mergeCell ref="A191:M191"/>
    <mergeCell ref="A190:M190"/>
    <mergeCell ref="A192:C192"/>
    <mergeCell ref="D192:M192"/>
    <mergeCell ref="D193:G193"/>
    <mergeCell ref="H193:I193"/>
    <mergeCell ref="J193:K193"/>
    <mergeCell ref="L193:M193"/>
    <mergeCell ref="A195:C195"/>
    <mergeCell ref="A197:C197"/>
    <mergeCell ref="A198:C198"/>
    <mergeCell ref="A199:C199"/>
    <mergeCell ref="D218:M218"/>
    <mergeCell ref="A218:C218"/>
    <mergeCell ref="A217:M217"/>
    <mergeCell ref="A216:M216"/>
    <mergeCell ref="A200:D201"/>
    <mergeCell ref="A196:C196"/>
    <mergeCell ref="D219:G219"/>
    <mergeCell ref="H219:I219"/>
    <mergeCell ref="J219:K219"/>
    <mergeCell ref="L219:M219"/>
    <mergeCell ref="A223:C223"/>
    <mergeCell ref="A222:C222"/>
    <mergeCell ref="D221:F221"/>
    <mergeCell ref="A221:C221"/>
    <mergeCell ref="D220:F220"/>
  </mergeCells>
  <conditionalFormatting sqref="I16">
    <cfRule type="cellIs" dxfId="13" priority="14" operator="greaterThan">
      <formula>0.15</formula>
    </cfRule>
  </conditionalFormatting>
  <conditionalFormatting sqref="I42">
    <cfRule type="cellIs" dxfId="12" priority="13" operator="greaterThan">
      <formula>0.15</formula>
    </cfRule>
  </conditionalFormatting>
  <conditionalFormatting sqref="I109">
    <cfRule type="cellIs" dxfId="11" priority="4" operator="greaterThan">
      <formula>0.15</formula>
    </cfRule>
  </conditionalFormatting>
  <conditionalFormatting sqref="I135">
    <cfRule type="cellIs" dxfId="10" priority="3" operator="greaterThan">
      <formula>0.15</formula>
    </cfRule>
  </conditionalFormatting>
  <conditionalFormatting sqref="I156">
    <cfRule type="cellIs" dxfId="9" priority="6" operator="greaterThan">
      <formula>0.15</formula>
    </cfRule>
  </conditionalFormatting>
  <conditionalFormatting sqref="I182">
    <cfRule type="cellIs" dxfId="8" priority="5" operator="greaterThan">
      <formula>0.15</formula>
    </cfRule>
  </conditionalFormatting>
  <conditionalFormatting sqref="I202">
    <cfRule type="cellIs" dxfId="7" priority="8" operator="greaterThan">
      <formula>0.15</formula>
    </cfRule>
  </conditionalFormatting>
  <conditionalFormatting sqref="I228">
    <cfRule type="cellIs" dxfId="6" priority="7" operator="greaterThan">
      <formula>0.15</formula>
    </cfRule>
  </conditionalFormatting>
  <conditionalFormatting sqref="I250:I251">
    <cfRule type="cellIs" dxfId="5" priority="10" operator="greaterThan">
      <formula>0.15</formula>
    </cfRule>
  </conditionalFormatting>
  <conditionalFormatting sqref="I276:I277">
    <cfRule type="cellIs" dxfId="4" priority="9" operator="greaterThan">
      <formula>0.15</formula>
    </cfRule>
  </conditionalFormatting>
  <conditionalFormatting sqref="I296">
    <cfRule type="cellIs" dxfId="3" priority="12" operator="greaterThan">
      <formula>0.15</formula>
    </cfRule>
  </conditionalFormatting>
  <conditionalFormatting sqref="I322">
    <cfRule type="cellIs" dxfId="2" priority="11" operator="greaterThan">
      <formula>0.15</formula>
    </cfRule>
  </conditionalFormatting>
  <conditionalFormatting sqref="I62">
    <cfRule type="cellIs" dxfId="1" priority="2" operator="greaterThan">
      <formula>0.15</formula>
    </cfRule>
  </conditionalFormatting>
  <conditionalFormatting sqref="I88">
    <cfRule type="cellIs" dxfId="0" priority="1" operator="greaterThan">
      <formula>0.15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AISD</dc:creator>
  <cp:lastModifiedBy>Carlos Soto</cp:lastModifiedBy>
  <dcterms:created xsi:type="dcterms:W3CDTF">2017-04-14T15:55:22Z</dcterms:created>
  <dcterms:modified xsi:type="dcterms:W3CDTF">2025-09-08T17:14:52Z</dcterms:modified>
</cp:coreProperties>
</file>