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esea\OneDrive\Documents\Dashboards\2025 Dashboard Drilldowns\Disproportionality\For Web\"/>
    </mc:Choice>
  </mc:AlternateContent>
  <xr:revisionPtr revIDLastSave="0" documentId="13_ncr:1_{FDC33EB4-9CB1-4158-AA2D-21D3EE44B933}" xr6:coauthVersionLast="47" xr6:coauthVersionMax="47" xr10:uidLastSave="{00000000-0000-0000-0000-000000000000}"/>
  <bookViews>
    <workbookView xWindow="20370" yWindow="-120" windowWidth="25440" windowHeight="1527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7" i="1" l="1"/>
  <c r="Q6" i="1"/>
  <c r="Q8" i="1"/>
  <c r="Q10" i="1"/>
  <c r="Q4" i="1"/>
  <c r="R6" i="1"/>
  <c r="R8" i="1"/>
  <c r="R9" i="1"/>
  <c r="R10" i="1"/>
  <c r="R4" i="1"/>
  <c r="P48" i="1"/>
  <c r="P49" i="1"/>
  <c r="P39" i="1"/>
  <c r="P41" i="1"/>
  <c r="P42" i="1"/>
  <c r="P15" i="1"/>
  <c r="P16" i="1"/>
  <c r="P17" i="1"/>
  <c r="P19" i="1"/>
  <c r="P20" i="1"/>
  <c r="O15" i="1"/>
  <c r="N15" i="1"/>
  <c r="P10" i="1"/>
  <c r="O20" i="1"/>
  <c r="O42" i="1" s="1"/>
  <c r="O10" i="1"/>
  <c r="O16" i="1" s="1"/>
  <c r="N10" i="1"/>
  <c r="N17" i="1" s="1"/>
  <c r="N39" i="1" s="1"/>
  <c r="L14" i="1"/>
  <c r="L25" i="1" s="1"/>
  <c r="L36" i="1" s="1"/>
  <c r="L47" i="1" s="1"/>
  <c r="M14" i="1"/>
  <c r="M25" i="1" s="1"/>
  <c r="M36" i="1" s="1"/>
  <c r="M47" i="1" s="1"/>
  <c r="K14" i="1"/>
  <c r="K25" i="1" s="1"/>
  <c r="K36" i="1" s="1"/>
  <c r="K47" i="1" s="1"/>
  <c r="L10" i="1"/>
  <c r="L19" i="1" s="1"/>
  <c r="L41" i="1" s="1"/>
  <c r="M10" i="1"/>
  <c r="M20" i="1" s="1"/>
  <c r="N37" i="1" l="1"/>
  <c r="N49" i="1" s="1"/>
  <c r="O19" i="1"/>
  <c r="O41" i="1" s="1"/>
  <c r="O37" i="1"/>
  <c r="N16" i="1"/>
  <c r="O17" i="1"/>
  <c r="O39" i="1" s="1"/>
  <c r="N20" i="1"/>
  <c r="N42" i="1" s="1"/>
  <c r="N19" i="1"/>
  <c r="N41" i="1" s="1"/>
  <c r="L15" i="1"/>
  <c r="L37" i="1" s="1"/>
  <c r="L17" i="1"/>
  <c r="L39" i="1" s="1"/>
  <c r="M19" i="1"/>
  <c r="M41" i="1" s="1"/>
  <c r="M17" i="1"/>
  <c r="M39" i="1" s="1"/>
  <c r="M16" i="1"/>
  <c r="M15" i="1"/>
  <c r="M37" i="1" s="1"/>
  <c r="K10" i="1"/>
  <c r="N48" i="1" l="1"/>
  <c r="O49" i="1"/>
  <c r="O48" i="1"/>
  <c r="K15" i="1"/>
  <c r="K37" i="1" s="1"/>
  <c r="M48" i="1"/>
  <c r="M49" i="1"/>
  <c r="L48" i="1"/>
  <c r="L49" i="1"/>
  <c r="K17" i="1"/>
  <c r="K39" i="1" s="1"/>
  <c r="K49" i="1" s="1"/>
  <c r="K19" i="1"/>
  <c r="K41" i="1" s="1"/>
  <c r="K48" i="1" s="1"/>
  <c r="K20" i="1"/>
  <c r="K42" i="1" s="1"/>
  <c r="K16" i="1"/>
  <c r="K38" i="1" s="1"/>
  <c r="J38" i="1"/>
  <c r="I38" i="1"/>
  <c r="J10" i="1"/>
  <c r="J20" i="1" l="1"/>
  <c r="J42" i="1" s="1"/>
  <c r="J19" i="1"/>
  <c r="J41" i="1" s="1"/>
  <c r="J15" i="1"/>
  <c r="J37" i="1" s="1"/>
  <c r="J17" i="1"/>
  <c r="J39" i="1" s="1"/>
  <c r="I10" i="1"/>
  <c r="I20" i="1" s="1"/>
  <c r="I42" i="1" s="1"/>
  <c r="J48" i="1" l="1"/>
  <c r="J49" i="1"/>
  <c r="I15" i="1"/>
  <c r="I37" i="1" s="1"/>
  <c r="I17" i="1"/>
  <c r="I39" i="1" s="1"/>
  <c r="I49" i="1"/>
  <c r="I19" i="1"/>
  <c r="I41" i="1" s="1"/>
  <c r="I48" i="1" s="1"/>
  <c r="H10" i="1"/>
  <c r="H17" i="1" s="1"/>
  <c r="H39" i="1" s="1"/>
  <c r="H20" i="1" l="1"/>
  <c r="H42" i="1" s="1"/>
  <c r="H19" i="1"/>
  <c r="H41" i="1" s="1"/>
  <c r="H15" i="1"/>
  <c r="H37" i="1" s="1"/>
  <c r="H49" i="1" l="1"/>
  <c r="H48" i="1"/>
  <c r="G20" i="1" l="1"/>
  <c r="G42" i="1" s="1"/>
  <c r="G19" i="1"/>
  <c r="G41" i="1" s="1"/>
  <c r="G18" i="1"/>
  <c r="G40" i="1" s="1"/>
  <c r="G17" i="1"/>
  <c r="G39" i="1" s="1"/>
  <c r="G16" i="1"/>
  <c r="G38" i="1" s="1"/>
  <c r="G15" i="1"/>
  <c r="G37" i="1" s="1"/>
  <c r="G49" i="1" l="1"/>
  <c r="G48" i="1"/>
  <c r="F10" i="1"/>
  <c r="F18" i="1"/>
  <c r="F19" i="1"/>
  <c r="F41" i="1" s="1"/>
  <c r="E38" i="1"/>
  <c r="E39" i="1"/>
  <c r="E41" i="1"/>
  <c r="E42" i="1"/>
  <c r="E37" i="1"/>
  <c r="D10" i="1"/>
  <c r="D20" i="1" s="1"/>
  <c r="D42" i="1" s="1"/>
  <c r="C20" i="1"/>
  <c r="C42" i="1" s="1"/>
  <c r="C17" i="1"/>
  <c r="C39" i="1" s="1"/>
  <c r="C16" i="1"/>
  <c r="C38" i="1" s="1"/>
  <c r="C19" i="1"/>
  <c r="C41" i="1" s="1"/>
  <c r="E49" i="1" l="1"/>
  <c r="E48" i="1"/>
  <c r="F16" i="1"/>
  <c r="F38" i="1" s="1"/>
  <c r="F15" i="1"/>
  <c r="F37" i="1" s="1"/>
  <c r="F48" i="1" s="1"/>
  <c r="D17" i="1"/>
  <c r="D39" i="1" s="1"/>
  <c r="D18" i="1"/>
  <c r="C18" i="1"/>
  <c r="D15" i="1"/>
  <c r="D37" i="1" s="1"/>
  <c r="D19" i="1"/>
  <c r="D41" i="1" s="1"/>
  <c r="F17" i="1"/>
  <c r="F39" i="1" s="1"/>
  <c r="C15" i="1"/>
  <c r="C37" i="1" s="1"/>
  <c r="D16" i="1"/>
  <c r="D38" i="1" s="1"/>
  <c r="F20" i="1"/>
  <c r="F42" i="1" s="1"/>
  <c r="F49" i="1" l="1"/>
  <c r="D48" i="1"/>
  <c r="D49" i="1"/>
  <c r="C49" i="1"/>
  <c r="C48" i="1"/>
</calcChain>
</file>

<file path=xl/sharedStrings.xml><?xml version="1.0" encoding="utf-8"?>
<sst xmlns="http://schemas.openxmlformats.org/spreadsheetml/2006/main" count="112" uniqueCount="44">
  <si>
    <t>African American</t>
  </si>
  <si>
    <t>Asian</t>
  </si>
  <si>
    <t>N/A</t>
  </si>
  <si>
    <t>Hispanic</t>
  </si>
  <si>
    <t>American Indian/Alaskan Native</t>
  </si>
  <si>
    <t>White</t>
  </si>
  <si>
    <t>Two or More Races</t>
  </si>
  <si>
    <t>All Students</t>
  </si>
  <si>
    <t>Native American</t>
  </si>
  <si>
    <t>2010-2011 School Year</t>
  </si>
  <si>
    <t xml:space="preserve">African American </t>
  </si>
  <si>
    <t xml:space="preserve">Asian </t>
  </si>
  <si>
    <t>Racial and Ethnic Groups as a Percentage of the AISD Student Population</t>
  </si>
  <si>
    <t># of Disciplinary Alternative Education Placements (DAEP) by Race/Ethnicity for Austin ISD</t>
  </si>
  <si>
    <t>% of Disciplinary Alternative Education Placements (DAEP) for each Racial/Ethnic Group</t>
  </si>
  <si>
    <t>Data Sources</t>
  </si>
  <si>
    <t>Texas Education Agency - District Level Annual Discipline Summary - PEIMS Discipline Data for 2010-2011 - Section E - DAEP Placements</t>
  </si>
  <si>
    <t>Texas Education Agency - Academic Excellence Indicator System - 2010-11 District Profile - Student Information - Ethnic Distribution</t>
  </si>
  <si>
    <t>The number of DAEP placements for each individual race/ethnicity divided by the total number of DAEP placements and the number of students of each individual race/ethnicity divided by the total number of students. Mandatory removals are offenses committed by a student that requires that a student be removed to the DAEP. Examples may include: engaging in conduct punishable as a felony, committing assault with injury, selling or possessing a controlled substance, possessing a bb gun, air gun or a home made weapon, repeated gang related activity. Discretionary removals give the campus administrators the option of removing the student to the alternative learning center or keeping him or her enrolled in the home campus. Examples may include: involved in serious misbehavior (offenses that pose physical danger to the student, others or property) or persistent misbehavior (two or more violations of the student code of conduct in general or repeated occurrences of the same violation), involved in a gang or soliciting another person to become a member of a gang (1st offense).</t>
  </si>
  <si>
    <t>2011-2012 School Year</t>
  </si>
  <si>
    <t>Disproportionality Ratio for DAEP Placements in AISD</t>
  </si>
  <si>
    <t>Disparity Ratio for Blacks DAEP Placements in AISD</t>
  </si>
  <si>
    <t>Blacks vs. Whites</t>
  </si>
  <si>
    <t>Blacks vs. Hispanics</t>
  </si>
  <si>
    <t>Black</t>
  </si>
  <si>
    <t>2012-2013 School Year</t>
  </si>
  <si>
    <t>2013-2014 School Year</t>
  </si>
  <si>
    <t>Beginning in 2012-2013 School Year, Overall Demographics Come from the Texas Academic Performance Report</t>
  </si>
  <si>
    <t>2014-2015 School Year</t>
  </si>
  <si>
    <t>https://rptsvr1.tea.texas.gov/perfreport//tapr/index.html</t>
  </si>
  <si>
    <t>2015-2016 School Year</t>
  </si>
  <si>
    <t>n/a</t>
  </si>
  <si>
    <t>2016-2017 School Year</t>
  </si>
  <si>
    <t>2017-2018 School Year</t>
  </si>
  <si>
    <t>2018-2019 School Year</t>
  </si>
  <si>
    <t>2019-2020 School Year</t>
  </si>
  <si>
    <t>2020-2021 School Year</t>
  </si>
  <si>
    <t xml:space="preserve"> </t>
  </si>
  <si>
    <t>5-Yr Chng</t>
  </si>
  <si>
    <t>1-yr chng</t>
  </si>
  <si>
    <t>2021-2022 School Year</t>
  </si>
  <si>
    <t>https://rptsvr1.tea.texas.gov/adhocrpt/Disciplinary_Data_Products/Discipline_Summary_Download.html</t>
  </si>
  <si>
    <t>2022-2023 School Year</t>
  </si>
  <si>
    <t>2023-2024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</si>
</sst>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sz val="10"/>
      <color theme="1"/>
      <name val="Corbel"/>
      <family val="2"/>
    </font>
    <font>
      <b/>
      <sz val="10"/>
      <color theme="1"/>
      <name val="Corbel"/>
      <family val="2"/>
    </font>
    <font>
      <b/>
      <u/>
      <sz val="12"/>
      <color theme="1"/>
      <name val="Corbel"/>
      <family val="2"/>
    </font>
    <font>
      <sz val="10"/>
      <color rgb="FF000000"/>
      <name val="Corbel"/>
      <family val="2"/>
    </font>
    <font>
      <u/>
      <sz val="11"/>
      <color theme="1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17">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9" fontId="2" fillId="0" borderId="0" xfId="0" applyNumberFormat="1" applyFont="1"/>
    <xf numFmtId="0" fontId="5" fillId="0" borderId="0" xfId="0" applyFont="1" applyAlignment="1">
      <alignment wrapText="1"/>
    </xf>
    <xf numFmtId="164" fontId="2" fillId="0" borderId="0" xfId="0" applyNumberFormat="1" applyFont="1"/>
    <xf numFmtId="10" fontId="0" fillId="0" borderId="0" xfId="0" applyNumberFormat="1"/>
    <xf numFmtId="1" fontId="2" fillId="0" borderId="0" xfId="0" applyNumberFormat="1" applyFont="1"/>
    <xf numFmtId="1" fontId="2" fillId="0" borderId="0" xfId="0" applyNumberFormat="1" applyFont="1" applyAlignment="1">
      <alignment horizontal="right"/>
    </xf>
    <xf numFmtId="10" fontId="1" fillId="0" borderId="0" xfId="1" applyNumberFormat="1" applyFont="1"/>
    <xf numFmtId="9" fontId="0" fillId="0" borderId="0" xfId="1" applyFont="1"/>
    <xf numFmtId="9" fontId="0" fillId="0" borderId="0" xfId="0" applyNumberFormat="1"/>
    <xf numFmtId="2" fontId="2" fillId="0" borderId="0" xfId="0" applyNumberFormat="1" applyFont="1"/>
    <xf numFmtId="0" fontId="3" fillId="0" borderId="0" xfId="0" applyFont="1" applyAlignment="1">
      <alignment horizontal="left"/>
    </xf>
    <xf numFmtId="0" fontId="1" fillId="0" borderId="0" xfId="2" applyFo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en-US" sz="1200" b="1"/>
              <a:t>Disproportionality Ratios for DAEP Removals in AISD</a:t>
            </a:r>
          </a:p>
        </c:rich>
      </c:tx>
      <c:overlay val="0"/>
    </c:title>
    <c:autoTitleDeleted val="0"/>
    <c:plotArea>
      <c:layout/>
      <c:barChart>
        <c:barDir val="col"/>
        <c:grouping val="clustered"/>
        <c:varyColors val="0"/>
        <c:ser>
          <c:idx val="0"/>
          <c:order val="0"/>
          <c:tx>
            <c:strRef>
              <c:f>Sheet1!$B$37</c:f>
              <c:strCache>
                <c:ptCount val="1"/>
                <c:pt idx="0">
                  <c:v>Black</c:v>
                </c:pt>
              </c:strCache>
            </c:strRef>
          </c:tx>
          <c:invertIfNegative val="0"/>
          <c:cat>
            <c:strRef>
              <c:f>Sheet1!$L$36:$P$36</c:f>
              <c:strCache>
                <c:ptCount val="5"/>
                <c:pt idx="0">
                  <c:v>2019-2020 School Year</c:v>
                </c:pt>
                <c:pt idx="1">
                  <c:v>2020-2021 School Year</c:v>
                </c:pt>
                <c:pt idx="2">
                  <c:v>2021-2022 School Year</c:v>
                </c:pt>
                <c:pt idx="3">
                  <c:v>2022-2023 School Year</c:v>
                </c:pt>
                <c:pt idx="4">
                  <c:v>2023-2024 School Year</c:v>
                </c:pt>
              </c:strCache>
            </c:strRef>
          </c:cat>
          <c:val>
            <c:numRef>
              <c:f>Sheet1!$L$37:$P$37</c:f>
              <c:numCache>
                <c:formatCode>0.00</c:formatCode>
                <c:ptCount val="5"/>
                <c:pt idx="0">
                  <c:v>2.3297663806677593</c:v>
                </c:pt>
                <c:pt idx="1">
                  <c:v>2.3115220483641536</c:v>
                </c:pt>
                <c:pt idx="2">
                  <c:v>2.4108862029351328</c:v>
                </c:pt>
                <c:pt idx="3">
                  <c:v>2.3176033101136544</c:v>
                </c:pt>
                <c:pt idx="4">
                  <c:v>2.4666121559007905</c:v>
                </c:pt>
              </c:numCache>
            </c:numRef>
          </c:val>
          <c:extLst>
            <c:ext xmlns:c16="http://schemas.microsoft.com/office/drawing/2014/chart" uri="{C3380CC4-5D6E-409C-BE32-E72D297353CC}">
              <c16:uniqueId val="{00000000-6CA8-4620-9A25-A14DD7675E85}"/>
            </c:ext>
          </c:extLst>
        </c:ser>
        <c:ser>
          <c:idx val="1"/>
          <c:order val="1"/>
          <c:tx>
            <c:strRef>
              <c:f>Sheet1!$B$39</c:f>
              <c:strCache>
                <c:ptCount val="1"/>
                <c:pt idx="0">
                  <c:v>Hispanic</c:v>
                </c:pt>
              </c:strCache>
            </c:strRef>
          </c:tx>
          <c:spPr>
            <a:solidFill>
              <a:schemeClr val="accent3"/>
            </a:solidFill>
          </c:spPr>
          <c:invertIfNegative val="0"/>
          <c:cat>
            <c:strRef>
              <c:f>Sheet1!$L$36:$P$36</c:f>
              <c:strCache>
                <c:ptCount val="5"/>
                <c:pt idx="0">
                  <c:v>2019-2020 School Year</c:v>
                </c:pt>
                <c:pt idx="1">
                  <c:v>2020-2021 School Year</c:v>
                </c:pt>
                <c:pt idx="2">
                  <c:v>2021-2022 School Year</c:v>
                </c:pt>
                <c:pt idx="3">
                  <c:v>2022-2023 School Year</c:v>
                </c:pt>
                <c:pt idx="4">
                  <c:v>2023-2024 School Year</c:v>
                </c:pt>
              </c:strCache>
            </c:strRef>
          </c:cat>
          <c:val>
            <c:numRef>
              <c:f>Sheet1!$L$39:$P$39</c:f>
              <c:numCache>
                <c:formatCode>0.00</c:formatCode>
                <c:ptCount val="5"/>
                <c:pt idx="0">
                  <c:v>1.3412027922679357</c:v>
                </c:pt>
                <c:pt idx="1">
                  <c:v>1.2832600041902367</c:v>
                </c:pt>
                <c:pt idx="2">
                  <c:v>1.2760838280266233</c:v>
                </c:pt>
                <c:pt idx="3">
                  <c:v>1.2357307789975964</c:v>
                </c:pt>
                <c:pt idx="4">
                  <c:v>1.2695668207779724</c:v>
                </c:pt>
              </c:numCache>
            </c:numRef>
          </c:val>
          <c:extLst>
            <c:ext xmlns:c16="http://schemas.microsoft.com/office/drawing/2014/chart" uri="{C3380CC4-5D6E-409C-BE32-E72D297353CC}">
              <c16:uniqueId val="{00000001-6CA8-4620-9A25-A14DD7675E85}"/>
            </c:ext>
          </c:extLst>
        </c:ser>
        <c:ser>
          <c:idx val="2"/>
          <c:order val="2"/>
          <c:tx>
            <c:strRef>
              <c:f>Sheet1!$B$41</c:f>
              <c:strCache>
                <c:ptCount val="1"/>
                <c:pt idx="0">
                  <c:v>White</c:v>
                </c:pt>
              </c:strCache>
            </c:strRef>
          </c:tx>
          <c:spPr>
            <a:solidFill>
              <a:schemeClr val="accent6"/>
            </a:solidFill>
          </c:spPr>
          <c:invertIfNegative val="0"/>
          <c:cat>
            <c:strRef>
              <c:f>Sheet1!$L$36:$P$36</c:f>
              <c:strCache>
                <c:ptCount val="5"/>
                <c:pt idx="0">
                  <c:v>2019-2020 School Year</c:v>
                </c:pt>
                <c:pt idx="1">
                  <c:v>2020-2021 School Year</c:v>
                </c:pt>
                <c:pt idx="2">
                  <c:v>2021-2022 School Year</c:v>
                </c:pt>
                <c:pt idx="3">
                  <c:v>2022-2023 School Year</c:v>
                </c:pt>
                <c:pt idx="4">
                  <c:v>2023-2024 School Year</c:v>
                </c:pt>
              </c:strCache>
            </c:strRef>
          </c:cat>
          <c:val>
            <c:numRef>
              <c:f>Sheet1!$L$41:$P$41</c:f>
              <c:numCache>
                <c:formatCode>0.00</c:formatCode>
                <c:ptCount val="5"/>
                <c:pt idx="0">
                  <c:v>0.32738582419381246</c:v>
                </c:pt>
                <c:pt idx="1">
                  <c:v>0.49896049896049899</c:v>
                </c:pt>
                <c:pt idx="2">
                  <c:v>0.39587106479419654</c:v>
                </c:pt>
                <c:pt idx="3">
                  <c:v>0.53595029711419384</c:v>
                </c:pt>
                <c:pt idx="4">
                  <c:v>0.45396141062535172</c:v>
                </c:pt>
              </c:numCache>
            </c:numRef>
          </c:val>
          <c:extLst>
            <c:ext xmlns:c16="http://schemas.microsoft.com/office/drawing/2014/chart" uri="{C3380CC4-5D6E-409C-BE32-E72D297353CC}">
              <c16:uniqueId val="{00000002-6CA8-4620-9A25-A14DD7675E85}"/>
            </c:ext>
          </c:extLst>
        </c:ser>
        <c:ser>
          <c:idx val="3"/>
          <c:order val="3"/>
          <c:tx>
            <c:strRef>
              <c:f>Sheet1!$B$42</c:f>
              <c:strCache>
                <c:ptCount val="1"/>
                <c:pt idx="0">
                  <c:v>Two or More Races</c:v>
                </c:pt>
              </c:strCache>
            </c:strRef>
          </c:tx>
          <c:invertIfNegative val="0"/>
          <c:cat>
            <c:strRef>
              <c:f>Sheet1!$L$36:$P$36</c:f>
              <c:strCache>
                <c:ptCount val="5"/>
                <c:pt idx="0">
                  <c:v>2019-2020 School Year</c:v>
                </c:pt>
                <c:pt idx="1">
                  <c:v>2020-2021 School Year</c:v>
                </c:pt>
                <c:pt idx="2">
                  <c:v>2021-2022 School Year</c:v>
                </c:pt>
                <c:pt idx="3">
                  <c:v>2022-2023 School Year</c:v>
                </c:pt>
                <c:pt idx="4">
                  <c:v>2023-2024 School Year</c:v>
                </c:pt>
              </c:strCache>
            </c:strRef>
          </c:cat>
          <c:val>
            <c:numRef>
              <c:f>Sheet1!$L$42:$P$42</c:f>
              <c:numCache>
                <c:formatCode>0.00</c:formatCode>
                <c:ptCount val="5"/>
                <c:pt idx="0">
                  <c:v>0</c:v>
                </c:pt>
                <c:pt idx="2">
                  <c:v>0.83158967755780899</c:v>
                </c:pt>
                <c:pt idx="3">
                  <c:v>0.65536167772589493</c:v>
                </c:pt>
                <c:pt idx="4">
                  <c:v>0.6182318568892966</c:v>
                </c:pt>
              </c:numCache>
            </c:numRef>
          </c:val>
          <c:extLst>
            <c:ext xmlns:c16="http://schemas.microsoft.com/office/drawing/2014/chart" uri="{C3380CC4-5D6E-409C-BE32-E72D297353CC}">
              <c16:uniqueId val="{00000002-B1F1-45E4-8308-683E7A300E3A}"/>
            </c:ext>
          </c:extLst>
        </c:ser>
        <c:dLbls>
          <c:showLegendKey val="0"/>
          <c:showVal val="0"/>
          <c:showCatName val="0"/>
          <c:showSerName val="0"/>
          <c:showPercent val="0"/>
          <c:showBubbleSize val="0"/>
        </c:dLbls>
        <c:gapWidth val="150"/>
        <c:axId val="161058000"/>
        <c:axId val="161058392"/>
      </c:barChart>
      <c:catAx>
        <c:axId val="161058000"/>
        <c:scaling>
          <c:orientation val="minMax"/>
        </c:scaling>
        <c:delete val="0"/>
        <c:axPos val="b"/>
        <c:numFmt formatCode="General" sourceLinked="1"/>
        <c:majorTickMark val="none"/>
        <c:minorTickMark val="none"/>
        <c:tickLblPos val="nextTo"/>
        <c:crossAx val="161058392"/>
        <c:crosses val="autoZero"/>
        <c:auto val="1"/>
        <c:lblAlgn val="ctr"/>
        <c:lblOffset val="100"/>
        <c:noMultiLvlLbl val="0"/>
      </c:catAx>
      <c:valAx>
        <c:axId val="161058392"/>
        <c:scaling>
          <c:orientation val="minMax"/>
          <c:max val="3"/>
        </c:scaling>
        <c:delete val="0"/>
        <c:axPos val="l"/>
        <c:majorGridlines/>
        <c:numFmt formatCode="0.0" sourceLinked="0"/>
        <c:majorTickMark val="none"/>
        <c:minorTickMark val="none"/>
        <c:tickLblPos val="nextTo"/>
        <c:spPr>
          <a:ln>
            <a:noFill/>
          </a:ln>
        </c:spPr>
        <c:crossAx val="161058000"/>
        <c:crosses val="autoZero"/>
        <c:crossBetween val="between"/>
      </c:valAx>
      <c:spPr>
        <a:ln>
          <a:noFill/>
        </a:ln>
      </c:spPr>
    </c:plotArea>
    <c:legend>
      <c:legendPos val="b"/>
      <c:overlay val="0"/>
    </c:legend>
    <c:plotVisOnly val="1"/>
    <c:dispBlanksAs val="gap"/>
    <c:showDLblsOverMax val="0"/>
  </c:chart>
  <c:spPr>
    <a:ln>
      <a:noFill/>
    </a:ln>
  </c:spPr>
  <c:txPr>
    <a:bodyPr/>
    <a:lstStyle/>
    <a:p>
      <a:pPr>
        <a:defRPr sz="1000">
          <a:latin typeface="Tw Cen MT" panose="020B0602020104020603"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589911</xdr:colOff>
      <xdr:row>19</xdr:row>
      <xdr:rowOff>7925</xdr:rowOff>
    </xdr:from>
    <xdr:to>
      <xdr:col>25</xdr:col>
      <xdr:colOff>288782</xdr:colOff>
      <xdr:row>33</xdr:row>
      <xdr:rowOff>80157</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1584482" y="3647836"/>
          <a:ext cx="4597443" cy="2746035"/>
          <a:chOff x="13911264" y="5924549"/>
          <a:chExt cx="4555331" cy="2747963"/>
        </a:xfrm>
      </xdr:grpSpPr>
      <xdr:graphicFrame macro="">
        <xdr:nvGraphicFramePr>
          <xdr:cNvPr id="1728" name="Chart 1">
            <a:extLst>
              <a:ext uri="{FF2B5EF4-FFF2-40B4-BE49-F238E27FC236}">
                <a16:creationId xmlns:a16="http://schemas.microsoft.com/office/drawing/2014/main" id="{00000000-0008-0000-0000-0000C0060000}"/>
              </a:ext>
            </a:extLst>
          </xdr:cNvPr>
          <xdr:cNvGraphicFramePr>
            <a:graphicFrameLocks/>
          </xdr:cNvGraphicFramePr>
        </xdr:nvGraphicFramePr>
        <xdr:xfrm>
          <a:off x="13911264" y="5924549"/>
          <a:ext cx="4555331" cy="274796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4" name="TextBox 1">
            <a:extLst>
              <a:ext uri="{FF2B5EF4-FFF2-40B4-BE49-F238E27FC236}">
                <a16:creationId xmlns:a16="http://schemas.microsoft.com/office/drawing/2014/main" id="{00000000-0008-0000-0000-00000E000000}"/>
              </a:ext>
            </a:extLst>
          </xdr:cNvPr>
          <xdr:cNvSpPr txBox="1"/>
        </xdr:nvSpPr>
        <xdr:spPr>
          <a:xfrm>
            <a:off x="16129172" y="6681618"/>
            <a:ext cx="1138237" cy="4381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a:latin typeface="Tw Cen MT" panose="020B0602020104020603" pitchFamily="34" charset="0"/>
              </a:rPr>
              <a:t>Moderate</a:t>
            </a:r>
            <a:endParaRPr lang="en-US" sz="1100" baseline="0">
              <a:latin typeface="Tw Cen MT" panose="020B0602020104020603" pitchFamily="34" charset="0"/>
            </a:endParaRPr>
          </a:p>
          <a:p>
            <a:r>
              <a:rPr lang="en-US" sz="1100" baseline="0">
                <a:latin typeface="Tw Cen MT" panose="020B0602020104020603" pitchFamily="34" charset="0"/>
              </a:rPr>
              <a:t>Disproportion</a:t>
            </a:r>
            <a:endParaRPr lang="en-US" sz="1100">
              <a:latin typeface="Tw Cen MT" panose="020B0602020104020603" pitchFamily="34" charset="0"/>
            </a:endParaRPr>
          </a:p>
        </xdr:txBody>
      </xdr:sp>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flipH="1" flipV="1">
            <a:off x="15900302" y="6624878"/>
            <a:ext cx="148" cy="517890"/>
          </a:xfrm>
          <a:prstGeom prst="straightConnector1">
            <a:avLst/>
          </a:prstGeom>
          <a:ln w="1587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TextBox 1">
            <a:extLst>
              <a:ext uri="{FF2B5EF4-FFF2-40B4-BE49-F238E27FC236}">
                <a16:creationId xmlns:a16="http://schemas.microsoft.com/office/drawing/2014/main" id="{00000000-0008-0000-0000-00000D000000}"/>
              </a:ext>
            </a:extLst>
          </xdr:cNvPr>
          <xdr:cNvSpPr txBox="1"/>
        </xdr:nvSpPr>
        <xdr:spPr>
          <a:xfrm>
            <a:off x="16121088" y="6264660"/>
            <a:ext cx="1138237" cy="44053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100">
                <a:latin typeface="Tw Cen MT" panose="020B0602020104020603" pitchFamily="34" charset="0"/>
              </a:rPr>
              <a:t>High</a:t>
            </a:r>
            <a:endParaRPr lang="en-US" sz="1100" baseline="0">
              <a:latin typeface="Tw Cen MT" panose="020B0602020104020603" pitchFamily="34" charset="0"/>
            </a:endParaRPr>
          </a:p>
          <a:p>
            <a:r>
              <a:rPr lang="en-US" sz="1100" baseline="0">
                <a:latin typeface="Tw Cen MT" panose="020B0602020104020603" pitchFamily="34" charset="0"/>
              </a:rPr>
              <a:t>Disproportion</a:t>
            </a:r>
            <a:endParaRPr lang="en-US" sz="1100">
              <a:latin typeface="Tw Cen MT" panose="020B0602020104020603" pitchFamily="34" charset="0"/>
            </a:endParaRPr>
          </a:p>
        </xdr:txBody>
      </xdr: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flipH="1" flipV="1">
            <a:off x="15899168" y="6384122"/>
            <a:ext cx="890" cy="216916"/>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00000000-0008-0000-0000-000009000000}"/>
              </a:ext>
            </a:extLst>
          </xdr:cNvPr>
          <xdr:cNvCxnSpPr/>
        </xdr:nvCxnSpPr>
        <xdr:spPr>
          <a:xfrm>
            <a:off x="14266473" y="6610346"/>
            <a:ext cx="4104736" cy="0"/>
          </a:xfrm>
          <a:prstGeom prst="line">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14261931" y="7146757"/>
            <a:ext cx="4104736" cy="0"/>
          </a:xfrm>
          <a:prstGeom prst="line">
            <a:avLst/>
          </a:prstGeom>
          <a:ln w="15875">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dashboard">
      <a:dk1>
        <a:sysClr val="windowText" lastClr="000000"/>
      </a:dk1>
      <a:lt1>
        <a:sysClr val="window" lastClr="FFFFFF"/>
      </a:lt1>
      <a:dk2>
        <a:srgbClr val="1F497D"/>
      </a:dk2>
      <a:lt2>
        <a:srgbClr val="EEECE1"/>
      </a:lt2>
      <a:accent1>
        <a:srgbClr val="4F81BD"/>
      </a:accent1>
      <a:accent2>
        <a:srgbClr val="C0504D"/>
      </a:accent2>
      <a:accent3>
        <a:srgbClr val="7B9B60"/>
      </a:accent3>
      <a:accent4>
        <a:srgbClr val="8064A2"/>
      </a:accent4>
      <a:accent5>
        <a:srgbClr val="4BACC6"/>
      </a:accent5>
      <a:accent6>
        <a:srgbClr val="F8A81E"/>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tabSelected="1" zoomScale="140" zoomScaleNormal="140" workbookViewId="0">
      <selection activeCell="P15" sqref="P15"/>
    </sheetView>
  </sheetViews>
  <sheetFormatPr defaultRowHeight="15" x14ac:dyDescent="0.25"/>
  <cols>
    <col min="1" max="1" width="4.7109375" customWidth="1"/>
    <col min="2" max="2" width="31.140625" customWidth="1"/>
    <col min="3" max="3" width="22.28515625" hidden="1" customWidth="1"/>
    <col min="4" max="4" width="20.7109375" hidden="1" customWidth="1"/>
    <col min="5" max="6" width="20.5703125" hidden="1" customWidth="1"/>
    <col min="7" max="7" width="20.42578125" hidden="1" customWidth="1"/>
    <col min="8" max="8" width="20" hidden="1" customWidth="1"/>
    <col min="9" max="10" width="20.140625" hidden="1" customWidth="1"/>
    <col min="11" max="11" width="20.28515625" customWidth="1"/>
    <col min="12" max="12" width="20" customWidth="1"/>
    <col min="13" max="16" width="19.7109375" customWidth="1"/>
    <col min="17" max="17" width="10" customWidth="1"/>
  </cols>
  <sheetData>
    <row r="1" spans="1:18" ht="15.75" x14ac:dyDescent="0.25">
      <c r="A1" s="4" t="s">
        <v>13</v>
      </c>
      <c r="B1" s="1"/>
      <c r="C1" s="1"/>
    </row>
    <row r="2" spans="1:18" ht="15.75" x14ac:dyDescent="0.25">
      <c r="A2" s="4"/>
      <c r="B2" s="1"/>
      <c r="C2" s="1"/>
    </row>
    <row r="3" spans="1:18" x14ac:dyDescent="0.25">
      <c r="A3" s="1"/>
      <c r="B3" s="1"/>
      <c r="C3" s="3" t="s">
        <v>9</v>
      </c>
      <c r="D3" s="3" t="s">
        <v>19</v>
      </c>
      <c r="E3" s="3" t="s">
        <v>25</v>
      </c>
      <c r="F3" s="15" t="s">
        <v>26</v>
      </c>
      <c r="G3" s="15" t="s">
        <v>28</v>
      </c>
      <c r="H3" s="15" t="s">
        <v>30</v>
      </c>
      <c r="I3" s="15" t="s">
        <v>32</v>
      </c>
      <c r="J3" s="15" t="s">
        <v>33</v>
      </c>
      <c r="K3" s="15" t="s">
        <v>34</v>
      </c>
      <c r="L3" s="15" t="s">
        <v>35</v>
      </c>
      <c r="M3" s="15" t="s">
        <v>36</v>
      </c>
      <c r="N3" s="15" t="s">
        <v>40</v>
      </c>
      <c r="O3" s="15" t="s">
        <v>42</v>
      </c>
      <c r="P3" s="15" t="s">
        <v>43</v>
      </c>
      <c r="Q3" s="3" t="s">
        <v>38</v>
      </c>
      <c r="R3" s="3" t="s">
        <v>39</v>
      </c>
    </row>
    <row r="4" spans="1:18" x14ac:dyDescent="0.25">
      <c r="A4" s="1"/>
      <c r="B4" s="3" t="s">
        <v>10</v>
      </c>
      <c r="C4" s="2">
        <v>549</v>
      </c>
      <c r="D4" s="1">
        <v>505</v>
      </c>
      <c r="E4" s="9">
        <v>332</v>
      </c>
      <c r="F4" s="9">
        <v>311</v>
      </c>
      <c r="G4" s="1">
        <v>270</v>
      </c>
      <c r="H4" s="1">
        <v>240</v>
      </c>
      <c r="I4" s="1">
        <v>212</v>
      </c>
      <c r="J4" s="1">
        <v>179</v>
      </c>
      <c r="K4" s="1">
        <v>173</v>
      </c>
      <c r="L4" s="1">
        <v>145</v>
      </c>
      <c r="M4" s="1">
        <v>13</v>
      </c>
      <c r="N4" s="1">
        <v>149</v>
      </c>
      <c r="O4" s="1">
        <v>177</v>
      </c>
      <c r="P4" s="1">
        <v>181</v>
      </c>
      <c r="Q4" s="8">
        <f>(P4-L4)/L4</f>
        <v>0.24827586206896551</v>
      </c>
      <c r="R4" s="12">
        <f>(P4-O4)/O4</f>
        <v>2.2598870056497175E-2</v>
      </c>
    </row>
    <row r="5" spans="1:18" x14ac:dyDescent="0.25">
      <c r="A5" s="1"/>
      <c r="B5" s="3" t="s">
        <v>11</v>
      </c>
      <c r="C5" s="2" t="s">
        <v>2</v>
      </c>
      <c r="D5" s="1">
        <v>17</v>
      </c>
      <c r="E5" s="9">
        <v>11</v>
      </c>
      <c r="F5" s="9">
        <v>6</v>
      </c>
      <c r="G5" s="1">
        <v>5</v>
      </c>
      <c r="H5" s="1" t="s">
        <v>31</v>
      </c>
      <c r="I5" s="1"/>
      <c r="J5" s="1"/>
      <c r="K5" s="1">
        <v>12</v>
      </c>
      <c r="L5" s="1"/>
      <c r="M5" s="1"/>
      <c r="N5" s="1"/>
      <c r="O5" s="1"/>
      <c r="P5" s="1"/>
      <c r="Q5" s="8"/>
      <c r="R5" s="12"/>
    </row>
    <row r="6" spans="1:18" x14ac:dyDescent="0.25">
      <c r="A6" s="1"/>
      <c r="B6" s="3" t="s">
        <v>3</v>
      </c>
      <c r="C6" s="2">
        <v>1413</v>
      </c>
      <c r="D6" s="1">
        <v>1386</v>
      </c>
      <c r="E6" s="9">
        <v>1057</v>
      </c>
      <c r="F6" s="9">
        <v>1036</v>
      </c>
      <c r="G6" s="1">
        <v>1020</v>
      </c>
      <c r="H6" s="1">
        <v>870</v>
      </c>
      <c r="I6" s="1">
        <v>874</v>
      </c>
      <c r="J6" s="1">
        <v>790</v>
      </c>
      <c r="K6" s="1">
        <v>726</v>
      </c>
      <c r="L6" s="1">
        <v>669</v>
      </c>
      <c r="M6" s="1">
        <v>49</v>
      </c>
      <c r="N6" s="1">
        <v>681</v>
      </c>
      <c r="O6" s="1">
        <v>837</v>
      </c>
      <c r="P6" s="1">
        <v>840</v>
      </c>
      <c r="Q6" s="8">
        <f t="shared" ref="Q6:Q10" si="0">(P6-L6)/L6</f>
        <v>0.2556053811659193</v>
      </c>
      <c r="R6" s="12">
        <f t="shared" ref="R6:R10" si="1">(P6-O6)/O6</f>
        <v>3.5842293906810036E-3</v>
      </c>
    </row>
    <row r="7" spans="1:18" x14ac:dyDescent="0.25">
      <c r="A7" s="1"/>
      <c r="B7" s="3" t="s">
        <v>4</v>
      </c>
      <c r="C7" s="2">
        <v>21</v>
      </c>
      <c r="D7" s="1">
        <v>7</v>
      </c>
      <c r="E7" s="10" t="s">
        <v>2</v>
      </c>
      <c r="F7" s="10">
        <v>8</v>
      </c>
      <c r="G7" s="1">
        <v>5</v>
      </c>
      <c r="H7" s="1" t="s">
        <v>31</v>
      </c>
      <c r="I7" s="1"/>
      <c r="J7" s="1"/>
      <c r="K7" s="1"/>
      <c r="L7" s="1"/>
      <c r="M7" s="1"/>
      <c r="N7" s="1"/>
      <c r="O7" s="1"/>
      <c r="P7" s="1"/>
      <c r="Q7" s="8"/>
      <c r="R7" s="12"/>
    </row>
    <row r="8" spans="1:18" x14ac:dyDescent="0.25">
      <c r="A8" s="1"/>
      <c r="B8" s="3" t="s">
        <v>5</v>
      </c>
      <c r="C8" s="2">
        <v>268</v>
      </c>
      <c r="D8" s="1">
        <v>219</v>
      </c>
      <c r="E8" s="9">
        <v>190</v>
      </c>
      <c r="F8" s="9">
        <v>174</v>
      </c>
      <c r="G8" s="1">
        <v>159</v>
      </c>
      <c r="H8" s="1">
        <v>168</v>
      </c>
      <c r="I8" s="1">
        <v>173</v>
      </c>
      <c r="J8" s="1">
        <v>119</v>
      </c>
      <c r="K8" s="1">
        <v>141</v>
      </c>
      <c r="L8" s="1">
        <v>88</v>
      </c>
      <c r="M8" s="1">
        <v>12</v>
      </c>
      <c r="N8" s="1">
        <v>120</v>
      </c>
      <c r="O8" s="1">
        <v>206</v>
      </c>
      <c r="P8" s="1">
        <v>171</v>
      </c>
      <c r="Q8" s="8">
        <f t="shared" si="0"/>
        <v>0.94318181818181823</v>
      </c>
      <c r="R8" s="12">
        <f t="shared" si="1"/>
        <v>-0.16990291262135923</v>
      </c>
    </row>
    <row r="9" spans="1:18" x14ac:dyDescent="0.25">
      <c r="A9" s="1"/>
      <c r="B9" s="3" t="s">
        <v>6</v>
      </c>
      <c r="C9" s="2">
        <v>27</v>
      </c>
      <c r="D9" s="1">
        <v>34</v>
      </c>
      <c r="E9" s="9">
        <v>30</v>
      </c>
      <c r="F9" s="9">
        <v>25</v>
      </c>
      <c r="G9" s="1">
        <v>28</v>
      </c>
      <c r="H9" s="1">
        <v>37</v>
      </c>
      <c r="I9" s="1">
        <v>34</v>
      </c>
      <c r="J9" s="1">
        <v>23</v>
      </c>
      <c r="K9" s="1">
        <v>20</v>
      </c>
      <c r="L9" s="1"/>
      <c r="M9" s="1"/>
      <c r="N9" s="1">
        <v>31</v>
      </c>
      <c r="O9" s="1">
        <v>32</v>
      </c>
      <c r="P9" s="1">
        <v>31</v>
      </c>
      <c r="Q9" s="8"/>
      <c r="R9" s="12">
        <f t="shared" si="1"/>
        <v>-3.125E-2</v>
      </c>
    </row>
    <row r="10" spans="1:18" x14ac:dyDescent="0.25">
      <c r="A10" s="1"/>
      <c r="B10" s="3" t="s">
        <v>7</v>
      </c>
      <c r="C10" s="2">
        <v>2294</v>
      </c>
      <c r="D10" s="1">
        <f>SUM(D4:D9)</f>
        <v>2168</v>
      </c>
      <c r="E10" s="9">
        <v>1629</v>
      </c>
      <c r="F10" s="9">
        <f>SUM(F4:F9)</f>
        <v>1560</v>
      </c>
      <c r="G10" s="9">
        <v>1487</v>
      </c>
      <c r="H10" s="9">
        <f>SUM(H4:H9)</f>
        <v>1315</v>
      </c>
      <c r="I10" s="9">
        <f>SUM(I4:I9)</f>
        <v>1293</v>
      </c>
      <c r="J10" s="9">
        <f>SUM(J4:J9)</f>
        <v>1111</v>
      </c>
      <c r="K10" s="9">
        <f>SUM(K4:K9)</f>
        <v>1072</v>
      </c>
      <c r="L10" s="9">
        <f t="shared" ref="L10:M10" si="2">SUM(L4:L9)</f>
        <v>902</v>
      </c>
      <c r="M10" s="9">
        <f t="shared" si="2"/>
        <v>74</v>
      </c>
      <c r="N10" s="9">
        <f>SUM(N4:N9)</f>
        <v>981</v>
      </c>
      <c r="O10" s="9">
        <f>SUM(O4:O9)</f>
        <v>1252</v>
      </c>
      <c r="P10" s="9">
        <f>SUM(P4:P9)</f>
        <v>1223</v>
      </c>
      <c r="Q10" s="8">
        <f t="shared" si="0"/>
        <v>0.3558758314855876</v>
      </c>
      <c r="R10" s="12">
        <f t="shared" si="1"/>
        <v>-2.31629392971246E-2</v>
      </c>
    </row>
    <row r="11" spans="1:18" x14ac:dyDescent="0.25">
      <c r="E11" s="5"/>
      <c r="F11" s="5"/>
    </row>
    <row r="12" spans="1:18" ht="15.75" x14ac:dyDescent="0.25">
      <c r="A12" s="4" t="s">
        <v>14</v>
      </c>
      <c r="B12" s="1"/>
      <c r="C12" s="1"/>
      <c r="E12" s="5"/>
      <c r="F12" s="5"/>
    </row>
    <row r="13" spans="1:18" x14ac:dyDescent="0.25">
      <c r="A13" s="1"/>
      <c r="B13" s="1"/>
      <c r="C13" s="1"/>
      <c r="E13" s="5"/>
      <c r="F13" s="5"/>
    </row>
    <row r="14" spans="1:18" x14ac:dyDescent="0.25">
      <c r="A14" s="1"/>
      <c r="B14" s="1"/>
      <c r="C14" s="3" t="s">
        <v>9</v>
      </c>
      <c r="D14" s="3" t="s">
        <v>19</v>
      </c>
      <c r="E14" s="3" t="s">
        <v>25</v>
      </c>
      <c r="F14" s="3" t="s">
        <v>26</v>
      </c>
      <c r="G14" s="3" t="s">
        <v>28</v>
      </c>
      <c r="H14" s="3" t="s">
        <v>30</v>
      </c>
      <c r="I14" s="3" t="s">
        <v>32</v>
      </c>
      <c r="J14" s="3" t="s">
        <v>33</v>
      </c>
      <c r="K14" s="3" t="str">
        <f>K3</f>
        <v>2018-2019 School Year</v>
      </c>
      <c r="L14" s="3" t="str">
        <f t="shared" ref="L14:M14" si="3">L3</f>
        <v>2019-2020 School Year</v>
      </c>
      <c r="M14" s="3" t="str">
        <f t="shared" si="3"/>
        <v>2020-2021 School Year</v>
      </c>
      <c r="N14" s="15" t="s">
        <v>40</v>
      </c>
      <c r="O14" s="15" t="s">
        <v>42</v>
      </c>
      <c r="P14" s="15" t="s">
        <v>43</v>
      </c>
    </row>
    <row r="15" spans="1:18" x14ac:dyDescent="0.25">
      <c r="A15" s="1"/>
      <c r="B15" s="3" t="s">
        <v>0</v>
      </c>
      <c r="C15" s="5">
        <f>C4/C10</f>
        <v>0.23931996512641673</v>
      </c>
      <c r="D15" s="5">
        <f>D4/D10</f>
        <v>0.23293357933579337</v>
      </c>
      <c r="E15" s="5">
        <v>0.2</v>
      </c>
      <c r="F15" s="5">
        <f t="shared" ref="F15:K15" si="4">F4/F10</f>
        <v>0.19935897435897437</v>
      </c>
      <c r="G15" s="12">
        <f t="shared" si="4"/>
        <v>0.18157363819771352</v>
      </c>
      <c r="H15" s="12">
        <f t="shared" si="4"/>
        <v>0.18250950570342206</v>
      </c>
      <c r="I15" s="12">
        <f t="shared" si="4"/>
        <v>0.16395978344934262</v>
      </c>
      <c r="J15" s="12">
        <f t="shared" si="4"/>
        <v>0.16111611161116113</v>
      </c>
      <c r="K15" s="12">
        <f t="shared" si="4"/>
        <v>0.16138059701492538</v>
      </c>
      <c r="L15" s="12">
        <f t="shared" ref="L15:M15" si="5">L4/L10</f>
        <v>0.1607538802660754</v>
      </c>
      <c r="M15" s="12">
        <f t="shared" si="5"/>
        <v>0.17567567567567569</v>
      </c>
      <c r="N15" s="12">
        <f>N4/N10</f>
        <v>0.15188583078491336</v>
      </c>
      <c r="O15" s="12">
        <f>O4/O10</f>
        <v>0.14137380191693291</v>
      </c>
      <c r="P15" s="12">
        <f>P4/P10</f>
        <v>0.14799672935404742</v>
      </c>
    </row>
    <row r="16" spans="1:18" x14ac:dyDescent="0.25">
      <c r="A16" s="1"/>
      <c r="B16" s="3" t="s">
        <v>1</v>
      </c>
      <c r="C16" s="5">
        <f>0/C10</f>
        <v>0</v>
      </c>
      <c r="D16" s="5">
        <f>D5/D10</f>
        <v>7.8413284132841325E-3</v>
      </c>
      <c r="E16" s="5">
        <v>0.01</v>
      </c>
      <c r="F16" s="5">
        <f t="shared" ref="F16:F20" si="6">F5/$F$10</f>
        <v>3.8461538461538464E-3</v>
      </c>
      <c r="G16" s="12">
        <f>G5/G10</f>
        <v>3.3624747814391394E-3</v>
      </c>
      <c r="H16" s="12" t="s">
        <v>31</v>
      </c>
      <c r="I16" s="12"/>
      <c r="K16" s="12">
        <f>K5/K10</f>
        <v>1.1194029850746268E-2</v>
      </c>
      <c r="L16" s="12" t="s">
        <v>37</v>
      </c>
      <c r="M16" s="12">
        <f t="shared" ref="M16" si="7">M5/M10</f>
        <v>0</v>
      </c>
      <c r="N16" s="12">
        <f t="shared" ref="N16" si="8">N5/N10</f>
        <v>0</v>
      </c>
      <c r="O16" s="12">
        <f>O5/O10</f>
        <v>0</v>
      </c>
      <c r="P16" s="12">
        <f>P5/P10</f>
        <v>0</v>
      </c>
    </row>
    <row r="17" spans="1:16" x14ac:dyDescent="0.25">
      <c r="A17" s="1"/>
      <c r="B17" s="3" t="s">
        <v>3</v>
      </c>
      <c r="C17" s="5">
        <f>C6/C10</f>
        <v>0.61595466434176116</v>
      </c>
      <c r="D17" s="5">
        <f>D6/D10</f>
        <v>0.63929889298892983</v>
      </c>
      <c r="E17" s="5">
        <v>0.65</v>
      </c>
      <c r="F17" s="5">
        <f t="shared" si="6"/>
        <v>0.66410256410256407</v>
      </c>
      <c r="G17" s="12">
        <f>G6/G10</f>
        <v>0.68594485541358441</v>
      </c>
      <c r="H17" s="12">
        <f>H6/H10</f>
        <v>0.66159695817490494</v>
      </c>
      <c r="I17" s="12">
        <f>I6/I10</f>
        <v>0.67594740912606344</v>
      </c>
      <c r="J17" s="12">
        <f>J6/J10</f>
        <v>0.71107110711071109</v>
      </c>
      <c r="K17" s="12">
        <f>K6/K10</f>
        <v>0.67723880597014929</v>
      </c>
      <c r="L17" s="12">
        <f t="shared" ref="L17:M17" si="9">L6/L10</f>
        <v>0.74168514412416853</v>
      </c>
      <c r="M17" s="12">
        <f t="shared" si="9"/>
        <v>0.66216216216216217</v>
      </c>
      <c r="N17" s="12">
        <f t="shared" ref="N17:O17" si="10">N6/N10</f>
        <v>0.6941896024464832</v>
      </c>
      <c r="O17" s="12">
        <f t="shared" si="10"/>
        <v>0.66853035143769968</v>
      </c>
      <c r="P17" s="12">
        <f t="shared" ref="P17" si="11">P6/P10</f>
        <v>0.68683565004088309</v>
      </c>
    </row>
    <row r="18" spans="1:16" x14ac:dyDescent="0.25">
      <c r="A18" s="1"/>
      <c r="B18" s="3" t="s">
        <v>8</v>
      </c>
      <c r="C18" s="5">
        <f>C7/C10</f>
        <v>9.1543156059285084E-3</v>
      </c>
      <c r="D18" s="5">
        <f>D7/D10</f>
        <v>3.2287822878228783E-3</v>
      </c>
      <c r="E18" s="5"/>
      <c r="F18" s="5">
        <f t="shared" si="6"/>
        <v>5.1282051282051282E-3</v>
      </c>
      <c r="G18" s="12">
        <f>G7/G10</f>
        <v>3.3624747814391394E-3</v>
      </c>
      <c r="H18" s="12" t="s">
        <v>31</v>
      </c>
      <c r="I18" s="12"/>
    </row>
    <row r="19" spans="1:16" x14ac:dyDescent="0.25">
      <c r="A19" s="1"/>
      <c r="B19" s="3" t="s">
        <v>5</v>
      </c>
      <c r="C19" s="5">
        <f>C8/C10</f>
        <v>0.11682650392327812</v>
      </c>
      <c r="D19" s="5">
        <f>D8/D10</f>
        <v>0.10101476014760148</v>
      </c>
      <c r="E19" s="5">
        <v>0.12</v>
      </c>
      <c r="F19" s="5">
        <f t="shared" si="6"/>
        <v>0.11153846153846154</v>
      </c>
      <c r="G19" s="12">
        <f>G8/G10</f>
        <v>0.10692669804976462</v>
      </c>
      <c r="H19" s="12">
        <f>H8/H10</f>
        <v>0.12775665399239544</v>
      </c>
      <c r="I19" s="12">
        <f>I8/I10</f>
        <v>0.13379737045630316</v>
      </c>
      <c r="J19" s="12">
        <f>J8/J10</f>
        <v>0.10711071107110712</v>
      </c>
      <c r="K19" s="12">
        <f>K8/K10</f>
        <v>0.13152985074626866</v>
      </c>
      <c r="L19" s="12">
        <f t="shared" ref="L19:M19" si="12">L8/L10</f>
        <v>9.7560975609756101E-2</v>
      </c>
      <c r="M19" s="12">
        <f t="shared" si="12"/>
        <v>0.16216216216216217</v>
      </c>
      <c r="N19" s="12">
        <f t="shared" ref="N19:O19" si="13">N8/N10</f>
        <v>0.12232415902140673</v>
      </c>
      <c r="O19" s="12">
        <f t="shared" si="13"/>
        <v>0.16453674121405751</v>
      </c>
      <c r="P19" s="12">
        <f t="shared" ref="P19" si="14">P8/P10</f>
        <v>0.13982011447260834</v>
      </c>
    </row>
    <row r="20" spans="1:16" x14ac:dyDescent="0.25">
      <c r="A20" s="1"/>
      <c r="B20" s="3" t="s">
        <v>6</v>
      </c>
      <c r="C20" s="5">
        <f>C9/C10</f>
        <v>1.1769834350479512E-2</v>
      </c>
      <c r="D20" s="5">
        <f>D9/D10</f>
        <v>1.5682656826568265E-2</v>
      </c>
      <c r="E20" s="5">
        <v>0.02</v>
      </c>
      <c r="F20" s="5">
        <f t="shared" si="6"/>
        <v>1.6025641025641024E-2</v>
      </c>
      <c r="G20" s="12">
        <f>G9/G10</f>
        <v>1.882985877605918E-2</v>
      </c>
      <c r="H20" s="12">
        <f>H9/H10</f>
        <v>2.8136882129277566E-2</v>
      </c>
      <c r="I20" s="12">
        <f>I9/I10</f>
        <v>2.6295436968290797E-2</v>
      </c>
      <c r="J20" s="12">
        <f>J9/J10</f>
        <v>2.0702070207020702E-2</v>
      </c>
      <c r="K20" s="12">
        <f>K9/K10</f>
        <v>1.8656716417910446E-2</v>
      </c>
      <c r="L20" s="12" t="s">
        <v>37</v>
      </c>
      <c r="M20" s="12">
        <f>M9/M10</f>
        <v>0</v>
      </c>
      <c r="N20" s="12">
        <f>N9/N10</f>
        <v>3.1600407747196739E-2</v>
      </c>
      <c r="O20" s="12">
        <f>O9/O10</f>
        <v>2.5559105431309903E-2</v>
      </c>
      <c r="P20" s="12">
        <f>P9/P10</f>
        <v>2.5347506132461162E-2</v>
      </c>
    </row>
    <row r="21" spans="1:16" x14ac:dyDescent="0.25">
      <c r="E21" s="5"/>
      <c r="F21" s="5"/>
    </row>
    <row r="22" spans="1:16" x14ac:dyDescent="0.25">
      <c r="E22" s="5"/>
      <c r="F22" s="5"/>
    </row>
    <row r="23" spans="1:16" ht="15.75" x14ac:dyDescent="0.25">
      <c r="A23" s="4" t="s">
        <v>12</v>
      </c>
      <c r="E23" s="5"/>
      <c r="F23" s="5"/>
    </row>
    <row r="24" spans="1:16" x14ac:dyDescent="0.25">
      <c r="E24" s="1"/>
      <c r="F24" s="1"/>
      <c r="J24" s="11"/>
      <c r="K24" s="11"/>
      <c r="L24" s="11"/>
      <c r="M24" s="11"/>
      <c r="N24" s="11"/>
      <c r="O24" s="11"/>
      <c r="P24" s="11"/>
    </row>
    <row r="25" spans="1:16" x14ac:dyDescent="0.25">
      <c r="C25" s="3" t="s">
        <v>9</v>
      </c>
      <c r="D25" s="3" t="s">
        <v>19</v>
      </c>
      <c r="E25" s="3" t="s">
        <v>25</v>
      </c>
      <c r="F25" s="3" t="s">
        <v>26</v>
      </c>
      <c r="G25" s="3" t="s">
        <v>28</v>
      </c>
      <c r="H25" s="3" t="s">
        <v>30</v>
      </c>
      <c r="I25" s="3" t="s">
        <v>32</v>
      </c>
      <c r="J25" s="3" t="s">
        <v>33</v>
      </c>
      <c r="K25" s="3" t="str">
        <f>K14</f>
        <v>2018-2019 School Year</v>
      </c>
      <c r="L25" s="3" t="str">
        <f t="shared" ref="L25:M25" si="15">L14</f>
        <v>2019-2020 School Year</v>
      </c>
      <c r="M25" s="3" t="str">
        <f t="shared" si="15"/>
        <v>2020-2021 School Year</v>
      </c>
      <c r="N25" s="15" t="s">
        <v>40</v>
      </c>
      <c r="O25" s="15" t="s">
        <v>42</v>
      </c>
      <c r="P25" s="15" t="s">
        <v>43</v>
      </c>
    </row>
    <row r="26" spans="1:16" x14ac:dyDescent="0.25">
      <c r="B26" s="3" t="s">
        <v>0</v>
      </c>
      <c r="C26" s="5">
        <v>9.5000000000000001E-2</v>
      </c>
      <c r="D26" s="5">
        <v>9.0999999999999998E-2</v>
      </c>
      <c r="E26" s="5">
        <v>8.6999999999999994E-2</v>
      </c>
      <c r="F26" s="5">
        <v>8.2000000000000003E-2</v>
      </c>
      <c r="G26" s="13">
        <v>0.08</v>
      </c>
      <c r="H26" s="13">
        <v>7.8E-2</v>
      </c>
      <c r="I26" s="13">
        <v>7.5999999999999998E-2</v>
      </c>
      <c r="J26" s="13">
        <v>7.2999999999999995E-2</v>
      </c>
      <c r="K26" s="13">
        <v>7.0999999999999994E-2</v>
      </c>
      <c r="L26" s="13">
        <v>6.9000000000000006E-2</v>
      </c>
      <c r="M26" s="13">
        <v>7.5999999999999998E-2</v>
      </c>
      <c r="N26" s="13">
        <v>6.3E-2</v>
      </c>
      <c r="O26" s="13">
        <v>6.0999999999999999E-2</v>
      </c>
      <c r="P26" s="13">
        <v>0.06</v>
      </c>
    </row>
    <row r="27" spans="1:16" x14ac:dyDescent="0.25">
      <c r="B27" s="3" t="s">
        <v>1</v>
      </c>
      <c r="C27" s="5">
        <v>3.3000000000000002E-2</v>
      </c>
      <c r="D27" s="5">
        <v>3.3000000000000002E-2</v>
      </c>
      <c r="E27" s="5">
        <v>3.4000000000000002E-2</v>
      </c>
      <c r="F27" s="5">
        <v>3.5000000000000003E-2</v>
      </c>
      <c r="G27" s="13">
        <v>3.6999999999999998E-2</v>
      </c>
      <c r="H27" s="13">
        <v>3.7999999999999999E-2</v>
      </c>
      <c r="I27" s="13">
        <v>0.04</v>
      </c>
      <c r="J27" s="13">
        <v>4.2000000000000003E-2</v>
      </c>
      <c r="K27" s="13">
        <v>4.3999999999999997E-2</v>
      </c>
      <c r="L27" s="13">
        <v>4.2999999999999997E-2</v>
      </c>
      <c r="M27" s="13">
        <v>5.2999999999999999E-2</v>
      </c>
      <c r="N27" s="13">
        <v>4.3999999999999997E-2</v>
      </c>
      <c r="O27" s="13">
        <v>4.9000000000000002E-2</v>
      </c>
      <c r="P27" s="13">
        <v>4.8000000000000001E-2</v>
      </c>
    </row>
    <row r="28" spans="1:16" x14ac:dyDescent="0.25">
      <c r="B28" s="3" t="s">
        <v>3</v>
      </c>
      <c r="C28" s="5">
        <v>0.60299999999999998</v>
      </c>
      <c r="D28" s="5">
        <v>0.60499999999999998</v>
      </c>
      <c r="E28" s="5">
        <v>0.60399999999999998</v>
      </c>
      <c r="F28" s="5">
        <v>0.6</v>
      </c>
      <c r="G28" s="13">
        <v>0.59599999999999997</v>
      </c>
      <c r="H28" s="13">
        <v>0.58799999999999997</v>
      </c>
      <c r="I28" s="13">
        <v>0.57999999999999996</v>
      </c>
      <c r="J28" s="13">
        <v>0.56699999999999995</v>
      </c>
      <c r="K28" s="13">
        <v>0.55500000000000005</v>
      </c>
      <c r="L28" s="13">
        <v>0.55300000000000005</v>
      </c>
      <c r="M28" s="13">
        <v>0.51600000000000001</v>
      </c>
      <c r="N28" s="13">
        <v>0.54400000000000004</v>
      </c>
      <c r="O28" s="13">
        <v>0.54100000000000004</v>
      </c>
      <c r="P28" s="13">
        <v>0.54100000000000004</v>
      </c>
    </row>
    <row r="29" spans="1:16" x14ac:dyDescent="0.25">
      <c r="B29" s="3" t="s">
        <v>8</v>
      </c>
      <c r="C29" s="5">
        <v>3.0000000000000001E-3</v>
      </c>
      <c r="D29" s="5">
        <v>3.0000000000000001E-3</v>
      </c>
      <c r="E29" s="5">
        <v>2E-3</v>
      </c>
      <c r="F29" s="5">
        <v>2E-3</v>
      </c>
      <c r="G29" s="13">
        <v>2E-3</v>
      </c>
      <c r="H29" s="13">
        <v>2E-3</v>
      </c>
      <c r="I29" s="13">
        <v>1E-3</v>
      </c>
      <c r="J29" s="13">
        <v>1E-3</v>
      </c>
      <c r="K29" s="13">
        <v>1E-3</v>
      </c>
      <c r="L29" s="13">
        <v>1E-3</v>
      </c>
      <c r="M29" s="13">
        <v>1E-3</v>
      </c>
      <c r="N29" s="13">
        <v>2E-3</v>
      </c>
      <c r="O29" s="13">
        <v>2E-3</v>
      </c>
      <c r="P29" s="13">
        <v>2E-3</v>
      </c>
    </row>
    <row r="30" spans="1:16" x14ac:dyDescent="0.25">
      <c r="B30" s="3" t="s">
        <v>5</v>
      </c>
      <c r="C30" s="5">
        <v>0.24299999999999999</v>
      </c>
      <c r="D30" s="5">
        <v>0.24399999999999999</v>
      </c>
      <c r="E30" s="5">
        <v>0.248</v>
      </c>
      <c r="F30" s="5">
        <v>0.254</v>
      </c>
      <c r="G30" s="13">
        <v>0.25800000000000001</v>
      </c>
      <c r="H30" s="13">
        <v>0.26600000000000001</v>
      </c>
      <c r="I30" s="13">
        <v>0.27300000000000002</v>
      </c>
      <c r="J30" s="13">
        <v>0.28499999999999998</v>
      </c>
      <c r="K30" s="13">
        <v>0.29499999999999998</v>
      </c>
      <c r="L30" s="13">
        <v>0.29799999999999999</v>
      </c>
      <c r="M30" s="13">
        <v>0.32500000000000001</v>
      </c>
      <c r="N30" s="13">
        <v>0.309</v>
      </c>
      <c r="O30" s="13">
        <v>0.307</v>
      </c>
      <c r="P30" s="13">
        <v>0.308</v>
      </c>
    </row>
    <row r="31" spans="1:16" x14ac:dyDescent="0.25">
      <c r="B31" s="3" t="s">
        <v>6</v>
      </c>
      <c r="C31" s="5">
        <v>2.1999999999999999E-2</v>
      </c>
      <c r="D31" s="5">
        <v>2.3E-2</v>
      </c>
      <c r="E31" s="5">
        <v>2.4E-2</v>
      </c>
      <c r="F31" s="5">
        <v>2.5999999999999999E-2</v>
      </c>
      <c r="G31" s="13">
        <v>2.7E-2</v>
      </c>
      <c r="H31" s="13">
        <v>2.7E-2</v>
      </c>
      <c r="I31" s="13">
        <v>2.9000000000000001E-2</v>
      </c>
      <c r="J31" s="13">
        <v>3.1E-2</v>
      </c>
      <c r="K31" s="13">
        <v>3.2000000000000001E-2</v>
      </c>
      <c r="L31" s="13">
        <v>3.4000000000000002E-2</v>
      </c>
      <c r="M31" s="13">
        <v>2.8000000000000001E-2</v>
      </c>
      <c r="N31" s="13">
        <v>3.7999999999999999E-2</v>
      </c>
      <c r="O31" s="13">
        <v>3.9E-2</v>
      </c>
      <c r="P31" s="13">
        <v>4.1000000000000002E-2</v>
      </c>
    </row>
    <row r="32" spans="1:16" x14ac:dyDescent="0.25">
      <c r="E32" s="5"/>
      <c r="F32" s="5"/>
      <c r="H32" s="8"/>
      <c r="I32" s="8"/>
    </row>
    <row r="33" spans="1:16" x14ac:dyDescent="0.25">
      <c r="E33" s="5"/>
      <c r="F33" s="5"/>
    </row>
    <row r="34" spans="1:16" ht="15.75" x14ac:dyDescent="0.25">
      <c r="A34" s="4" t="s">
        <v>20</v>
      </c>
      <c r="E34" s="5"/>
      <c r="F34" s="5"/>
    </row>
    <row r="35" spans="1:16" x14ac:dyDescent="0.25">
      <c r="E35" s="5"/>
      <c r="F35" s="5"/>
    </row>
    <row r="36" spans="1:16" x14ac:dyDescent="0.25">
      <c r="C36" s="3" t="s">
        <v>9</v>
      </c>
      <c r="D36" s="3" t="s">
        <v>19</v>
      </c>
      <c r="E36" s="3" t="s">
        <v>25</v>
      </c>
      <c r="F36" s="3" t="s">
        <v>26</v>
      </c>
      <c r="G36" s="3" t="s">
        <v>28</v>
      </c>
      <c r="H36" s="3" t="s">
        <v>30</v>
      </c>
      <c r="I36" s="3" t="s">
        <v>32</v>
      </c>
      <c r="J36" s="3" t="s">
        <v>33</v>
      </c>
      <c r="K36" s="3" t="str">
        <f>K25</f>
        <v>2018-2019 School Year</v>
      </c>
      <c r="L36" s="3" t="str">
        <f t="shared" ref="L36:M36" si="16">L25</f>
        <v>2019-2020 School Year</v>
      </c>
      <c r="M36" s="3" t="str">
        <f t="shared" si="16"/>
        <v>2020-2021 School Year</v>
      </c>
      <c r="N36" s="15" t="s">
        <v>40</v>
      </c>
      <c r="O36" s="15" t="s">
        <v>42</v>
      </c>
      <c r="P36" s="15" t="s">
        <v>43</v>
      </c>
    </row>
    <row r="37" spans="1:16" x14ac:dyDescent="0.25">
      <c r="B37" s="3" t="s">
        <v>24</v>
      </c>
      <c r="C37" s="7">
        <f t="shared" ref="C37:D39" si="17">C15/C26</f>
        <v>2.5191575276464917</v>
      </c>
      <c r="D37" s="7">
        <f t="shared" si="17"/>
        <v>2.5597096630306964</v>
      </c>
      <c r="E37" s="7">
        <f t="shared" ref="E37:F39" si="18">E15/E26</f>
        <v>2.298850574712644</v>
      </c>
      <c r="F37" s="7">
        <f t="shared" si="18"/>
        <v>2.4312070043777361</v>
      </c>
      <c r="G37" s="14">
        <f t="shared" ref="G37:K42" si="19">G15/G26</f>
        <v>2.2696704774714189</v>
      </c>
      <c r="H37" s="14">
        <f t="shared" si="19"/>
        <v>2.3398654577361802</v>
      </c>
      <c r="I37" s="14">
        <f t="shared" si="19"/>
        <v>2.1573655717018765</v>
      </c>
      <c r="J37" s="14">
        <f t="shared" si="19"/>
        <v>2.2070700220707007</v>
      </c>
      <c r="K37" s="14">
        <f t="shared" si="19"/>
        <v>2.2729661551397942</v>
      </c>
      <c r="L37" s="14">
        <f t="shared" ref="L37:N37" si="20">L15/L26</f>
        <v>2.3297663806677593</v>
      </c>
      <c r="M37" s="14">
        <f t="shared" si="20"/>
        <v>2.3115220483641536</v>
      </c>
      <c r="N37" s="14">
        <f t="shared" si="20"/>
        <v>2.4108862029351328</v>
      </c>
      <c r="O37" s="14">
        <f t="shared" ref="O37:P37" si="21">O15/O26</f>
        <v>2.3176033101136544</v>
      </c>
      <c r="P37" s="14">
        <f>P15/P26</f>
        <v>2.4666121559007905</v>
      </c>
    </row>
    <row r="38" spans="1:16" x14ac:dyDescent="0.25">
      <c r="B38" s="3" t="s">
        <v>1</v>
      </c>
      <c r="C38" s="7">
        <f t="shared" si="17"/>
        <v>0</v>
      </c>
      <c r="D38" s="7">
        <f t="shared" si="17"/>
        <v>0.23761601252376158</v>
      </c>
      <c r="E38" s="7">
        <f t="shared" si="18"/>
        <v>0.29411764705882354</v>
      </c>
      <c r="F38" s="7">
        <f t="shared" si="18"/>
        <v>0.10989010989010989</v>
      </c>
      <c r="G38" s="14">
        <f t="shared" si="19"/>
        <v>9.0877696795652427E-2</v>
      </c>
      <c r="H38" s="14" t="s">
        <v>31</v>
      </c>
      <c r="I38" s="14">
        <f t="shared" si="19"/>
        <v>0</v>
      </c>
      <c r="J38" s="14">
        <f t="shared" si="19"/>
        <v>0</v>
      </c>
      <c r="K38" s="14">
        <f t="shared" si="19"/>
        <v>0.25440976933514248</v>
      </c>
      <c r="L38" s="14" t="s">
        <v>37</v>
      </c>
      <c r="M38" s="14" t="s">
        <v>37</v>
      </c>
      <c r="N38" s="14"/>
      <c r="O38" s="14"/>
      <c r="P38" s="14"/>
    </row>
    <row r="39" spans="1:16" x14ac:dyDescent="0.25">
      <c r="B39" s="3" t="s">
        <v>3</v>
      </c>
      <c r="C39" s="7">
        <f t="shared" si="17"/>
        <v>1.0214836887923071</v>
      </c>
      <c r="D39" s="7">
        <f t="shared" si="17"/>
        <v>1.0566923851056691</v>
      </c>
      <c r="E39" s="7">
        <f t="shared" si="18"/>
        <v>1.076158940397351</v>
      </c>
      <c r="F39" s="7">
        <f t="shared" si="18"/>
        <v>1.1068376068376069</v>
      </c>
      <c r="G39" s="14">
        <f t="shared" si="19"/>
        <v>1.1509141869355444</v>
      </c>
      <c r="H39" s="14">
        <f t="shared" si="19"/>
        <v>1.1251648948552806</v>
      </c>
      <c r="I39" s="14">
        <f t="shared" si="19"/>
        <v>1.1654265674587301</v>
      </c>
      <c r="J39" s="14">
        <f t="shared" si="19"/>
        <v>1.2540936633345876</v>
      </c>
      <c r="K39" s="14">
        <f t="shared" si="19"/>
        <v>1.2202501008471158</v>
      </c>
      <c r="L39" s="14">
        <f t="shared" ref="L39:N39" si="22">L17/L28</f>
        <v>1.3412027922679357</v>
      </c>
      <c r="M39" s="14">
        <f t="shared" si="22"/>
        <v>1.2832600041902367</v>
      </c>
      <c r="N39" s="14">
        <f t="shared" si="22"/>
        <v>1.2760838280266233</v>
      </c>
      <c r="O39" s="14">
        <f t="shared" ref="O39:P39" si="23">O17/O28</f>
        <v>1.2357307789975964</v>
      </c>
      <c r="P39" s="14">
        <f t="shared" si="23"/>
        <v>1.2695668207779724</v>
      </c>
    </row>
    <row r="40" spans="1:16" x14ac:dyDescent="0.25">
      <c r="B40" s="3" t="s">
        <v>8</v>
      </c>
      <c r="C40" s="7"/>
      <c r="D40" s="7"/>
      <c r="E40" s="7"/>
      <c r="F40" s="7"/>
      <c r="G40" s="14">
        <f t="shared" si="19"/>
        <v>1.6812373907195697</v>
      </c>
      <c r="H40" s="14" t="s">
        <v>31</v>
      </c>
      <c r="I40" s="14"/>
    </row>
    <row r="41" spans="1:16" x14ac:dyDescent="0.25">
      <c r="B41" s="3" t="s">
        <v>5</v>
      </c>
      <c r="C41" s="7">
        <f t="shared" ref="C41:F42" si="24">C19/C30</f>
        <v>0.48076750585711159</v>
      </c>
      <c r="D41" s="7">
        <f t="shared" si="24"/>
        <v>0.41399491863771098</v>
      </c>
      <c r="E41" s="7">
        <f t="shared" si="24"/>
        <v>0.48387096774193544</v>
      </c>
      <c r="F41" s="7">
        <f t="shared" si="24"/>
        <v>0.43912780133252577</v>
      </c>
      <c r="G41" s="14">
        <f t="shared" si="19"/>
        <v>0.41444456608435898</v>
      </c>
      <c r="H41" s="14">
        <f t="shared" si="19"/>
        <v>0.48028817290374226</v>
      </c>
      <c r="I41" s="14">
        <f t="shared" si="19"/>
        <v>0.49010025808169655</v>
      </c>
      <c r="J41" s="14">
        <f t="shared" si="19"/>
        <v>0.37582705638984959</v>
      </c>
      <c r="K41" s="14">
        <f t="shared" si="19"/>
        <v>0.44586390083480903</v>
      </c>
      <c r="L41" s="14">
        <f t="shared" ref="L41:N42" si="25">L19/L30</f>
        <v>0.32738582419381246</v>
      </c>
      <c r="M41" s="14">
        <f t="shared" si="25"/>
        <v>0.49896049896049899</v>
      </c>
      <c r="N41" s="14">
        <f t="shared" si="25"/>
        <v>0.39587106479419654</v>
      </c>
      <c r="O41" s="14">
        <f t="shared" ref="O41:P41" si="26">O19/O30</f>
        <v>0.53595029711419384</v>
      </c>
      <c r="P41" s="14">
        <f t="shared" si="26"/>
        <v>0.45396141062535172</v>
      </c>
    </row>
    <row r="42" spans="1:16" x14ac:dyDescent="0.25">
      <c r="B42" s="3" t="s">
        <v>6</v>
      </c>
      <c r="C42" s="7">
        <f t="shared" si="24"/>
        <v>0.53499247047634146</v>
      </c>
      <c r="D42" s="7">
        <f t="shared" si="24"/>
        <v>0.68185464463340284</v>
      </c>
      <c r="E42" s="7">
        <f t="shared" si="24"/>
        <v>0.83333333333333337</v>
      </c>
      <c r="F42" s="7">
        <f t="shared" si="24"/>
        <v>0.61637080867850091</v>
      </c>
      <c r="G42" s="14">
        <f t="shared" si="19"/>
        <v>0.69740217689108075</v>
      </c>
      <c r="H42" s="14">
        <f t="shared" si="19"/>
        <v>1.0421067455287987</v>
      </c>
      <c r="I42" s="14">
        <f t="shared" si="19"/>
        <v>0.90673920580313083</v>
      </c>
      <c r="J42" s="14">
        <f t="shared" si="19"/>
        <v>0.66780871635550654</v>
      </c>
      <c r="K42" s="14">
        <f t="shared" si="19"/>
        <v>0.58302238805970141</v>
      </c>
      <c r="L42" s="14" t="s">
        <v>37</v>
      </c>
      <c r="M42" s="14"/>
      <c r="N42" s="14">
        <f t="shared" si="25"/>
        <v>0.83158967755780899</v>
      </c>
      <c r="O42" s="14">
        <f t="shared" ref="O42:P42" si="27">O20/O31</f>
        <v>0.65536167772589493</v>
      </c>
      <c r="P42" s="14">
        <f t="shared" si="27"/>
        <v>0.6182318568892966</v>
      </c>
    </row>
    <row r="43" spans="1:16" x14ac:dyDescent="0.25">
      <c r="B43" s="3"/>
      <c r="C43" s="7"/>
      <c r="D43" s="7"/>
      <c r="E43" s="5"/>
      <c r="F43" s="5"/>
    </row>
    <row r="44" spans="1:16" x14ac:dyDescent="0.25">
      <c r="B44" s="3"/>
      <c r="C44" s="7"/>
      <c r="D44" s="7"/>
      <c r="E44" s="5"/>
      <c r="F44" s="5"/>
    </row>
    <row r="45" spans="1:16" ht="15.75" x14ac:dyDescent="0.25">
      <c r="A45" s="4" t="s">
        <v>21</v>
      </c>
      <c r="E45" s="5"/>
      <c r="F45" s="5"/>
    </row>
    <row r="46" spans="1:16" x14ac:dyDescent="0.25">
      <c r="E46" s="5"/>
      <c r="F46" s="5"/>
    </row>
    <row r="47" spans="1:16" x14ac:dyDescent="0.25">
      <c r="C47" s="3" t="s">
        <v>9</v>
      </c>
      <c r="D47" s="3" t="s">
        <v>19</v>
      </c>
      <c r="E47" s="3" t="s">
        <v>25</v>
      </c>
      <c r="F47" s="3" t="s">
        <v>26</v>
      </c>
      <c r="G47" s="3" t="s">
        <v>28</v>
      </c>
      <c r="H47" s="3" t="s">
        <v>30</v>
      </c>
      <c r="I47" s="3" t="s">
        <v>32</v>
      </c>
      <c r="J47" s="3" t="s">
        <v>33</v>
      </c>
      <c r="K47" s="3" t="str">
        <f>K36</f>
        <v>2018-2019 School Year</v>
      </c>
      <c r="L47" s="3" t="str">
        <f t="shared" ref="L47:M47" si="28">L36</f>
        <v>2019-2020 School Year</v>
      </c>
      <c r="M47" s="3" t="str">
        <f t="shared" si="28"/>
        <v>2020-2021 School Year</v>
      </c>
      <c r="N47" s="15" t="s">
        <v>40</v>
      </c>
      <c r="O47" s="15" t="s">
        <v>42</v>
      </c>
      <c r="P47" s="15" t="s">
        <v>43</v>
      </c>
    </row>
    <row r="48" spans="1:16" x14ac:dyDescent="0.25">
      <c r="B48" s="3" t="s">
        <v>22</v>
      </c>
      <c r="C48" s="7">
        <f>C37/C41</f>
        <v>5.2398664571877447</v>
      </c>
      <c r="D48" s="7">
        <f>D37/D41</f>
        <v>6.1829494706207031</v>
      </c>
      <c r="E48" s="7">
        <f>E37/E41</f>
        <v>4.7509578544061313</v>
      </c>
      <c r="F48" s="7">
        <f>F37/F41</f>
        <v>5.5364451920381272</v>
      </c>
      <c r="G48" s="7">
        <f>G37/G41</f>
        <v>5.4764150943396235</v>
      </c>
      <c r="H48" s="7">
        <f t="shared" ref="H48:I48" si="29">H37/H41</f>
        <v>4.8717948717948714</v>
      </c>
      <c r="I48" s="7">
        <f t="shared" si="29"/>
        <v>4.4018862184362648</v>
      </c>
      <c r="J48" s="7">
        <f t="shared" ref="J48:K48" si="30">J37/J41</f>
        <v>5.8725682053643373</v>
      </c>
      <c r="K48" s="7">
        <f t="shared" si="30"/>
        <v>5.0978923184497056</v>
      </c>
      <c r="L48" s="7">
        <f>L37/L41</f>
        <v>7.11627140974967</v>
      </c>
      <c r="M48" s="7">
        <f>M37/M41</f>
        <v>4.6326754385964914</v>
      </c>
      <c r="N48" s="7">
        <f>N37/N41</f>
        <v>6.0900793650793652</v>
      </c>
      <c r="O48" s="7">
        <f>O37/O41</f>
        <v>4.3242877606239061</v>
      </c>
      <c r="P48" s="7">
        <f>P37/P41</f>
        <v>5.4335282651072134</v>
      </c>
    </row>
    <row r="49" spans="1:17" x14ac:dyDescent="0.25">
      <c r="B49" s="3" t="s">
        <v>23</v>
      </c>
      <c r="C49" s="7">
        <f>C37/C39</f>
        <v>2.4661749916191749</v>
      </c>
      <c r="D49" s="7">
        <f>D37/D39</f>
        <v>2.4223792080934943</v>
      </c>
      <c r="E49" s="7">
        <f>E37/E39</f>
        <v>2.1361626878868258</v>
      </c>
      <c r="F49" s="7">
        <f>F37/F39</f>
        <v>2.1965345136076841</v>
      </c>
      <c r="G49" s="7">
        <f>G37/G39</f>
        <v>1.9720588235294116</v>
      </c>
      <c r="H49" s="7">
        <f t="shared" ref="H49:I49" si="31">H37/H39</f>
        <v>2.079575596816976</v>
      </c>
      <c r="I49" s="7">
        <f t="shared" si="31"/>
        <v>1.8511381428399374</v>
      </c>
      <c r="J49" s="7">
        <f t="shared" ref="J49:K49" si="32">J37/J39</f>
        <v>1.7598924917634819</v>
      </c>
      <c r="K49" s="7">
        <f t="shared" si="32"/>
        <v>1.8627051565591899</v>
      </c>
      <c r="L49" s="7">
        <f t="shared" ref="L49:M49" si="33">L37/L39</f>
        <v>1.7370724204414985</v>
      </c>
      <c r="M49" s="7">
        <f t="shared" si="33"/>
        <v>1.8012889366272826</v>
      </c>
      <c r="N49" s="7">
        <f t="shared" ref="N49:O49" si="34">N37/N39</f>
        <v>1.8892851315758807</v>
      </c>
      <c r="O49" s="7">
        <f t="shared" si="34"/>
        <v>1.8754920970679829</v>
      </c>
      <c r="P49" s="7">
        <f t="shared" ref="P49" si="35">P37/P39</f>
        <v>1.9428769841269842</v>
      </c>
    </row>
    <row r="50" spans="1:17" x14ac:dyDescent="0.25">
      <c r="B50" s="3"/>
      <c r="C50" s="7"/>
      <c r="D50" s="7"/>
    </row>
    <row r="51" spans="1:17" x14ac:dyDescent="0.25">
      <c r="B51" t="s">
        <v>29</v>
      </c>
      <c r="C51" s="7"/>
      <c r="D51" s="7"/>
    </row>
    <row r="52" spans="1:17" x14ac:dyDescent="0.25">
      <c r="B52" s="16" t="s">
        <v>41</v>
      </c>
      <c r="C52" s="7"/>
      <c r="D52" s="7"/>
    </row>
    <row r="53" spans="1:17" ht="251.25" customHeight="1" x14ac:dyDescent="0.25">
      <c r="A53" s="6" t="s">
        <v>18</v>
      </c>
    </row>
    <row r="56" spans="1:17" x14ac:dyDescent="0.25">
      <c r="A56" s="3" t="s">
        <v>15</v>
      </c>
      <c r="B56" s="1"/>
      <c r="C56" s="1"/>
      <c r="D56" s="1"/>
      <c r="E56" s="1"/>
      <c r="F56" s="1"/>
      <c r="G56" s="1"/>
      <c r="H56" s="1"/>
      <c r="I56" s="1"/>
      <c r="J56" s="1"/>
      <c r="K56" s="1"/>
      <c r="L56" s="1"/>
      <c r="M56" s="1"/>
      <c r="N56" s="1"/>
      <c r="O56" s="1"/>
      <c r="P56" s="1"/>
      <c r="Q56" s="1"/>
    </row>
    <row r="57" spans="1:17" x14ac:dyDescent="0.25">
      <c r="A57" s="1"/>
      <c r="B57" s="1" t="s">
        <v>16</v>
      </c>
      <c r="C57" s="1"/>
      <c r="D57" s="1"/>
      <c r="E57" s="1"/>
      <c r="F57" s="1"/>
      <c r="G57" s="1"/>
      <c r="H57" s="1"/>
      <c r="I57" s="1"/>
      <c r="J57" s="1"/>
      <c r="K57" s="1"/>
      <c r="L57" s="1"/>
      <c r="M57" s="1"/>
      <c r="N57" s="1"/>
      <c r="O57" s="1"/>
      <c r="P57" s="1"/>
      <c r="Q57" s="1"/>
    </row>
    <row r="58" spans="1:17" x14ac:dyDescent="0.25">
      <c r="A58" s="1"/>
      <c r="B58" s="1" t="s">
        <v>17</v>
      </c>
      <c r="C58" s="1"/>
      <c r="D58" s="1"/>
      <c r="E58" s="1"/>
      <c r="F58" s="1"/>
      <c r="G58" s="1"/>
      <c r="H58" s="1"/>
      <c r="I58" s="1"/>
      <c r="J58" s="1"/>
      <c r="K58" s="1"/>
      <c r="L58" s="1"/>
      <c r="M58" s="1"/>
      <c r="N58" s="1"/>
      <c r="O58" s="1"/>
      <c r="P58" s="1"/>
      <c r="Q58" s="1"/>
    </row>
    <row r="59" spans="1:17" x14ac:dyDescent="0.25">
      <c r="B59" s="1" t="s">
        <v>27</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Austin 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Carlos Soto</cp:lastModifiedBy>
  <dcterms:created xsi:type="dcterms:W3CDTF">2012-06-21T17:24:00Z</dcterms:created>
  <dcterms:modified xsi:type="dcterms:W3CDTF">2025-08-22T15:17:55Z</dcterms:modified>
</cp:coreProperties>
</file>