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insured\For Web\"/>
    </mc:Choice>
  </mc:AlternateContent>
  <xr:revisionPtr revIDLastSave="0" documentId="13_ncr:1_{E4AE47EB-FAEA-4925-B5A5-585C74CC4A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y Sex" sheetId="4" r:id="rId1"/>
    <sheet name="With Margin of Error" sheetId="5" r:id="rId2"/>
    <sheet name="10-Year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B15" i="4" l="1"/>
  <c r="B14" i="4"/>
  <c r="B13" i="4"/>
  <c r="B12" i="4"/>
  <c r="B11" i="4"/>
  <c r="B7" i="4"/>
  <c r="B6" i="4"/>
  <c r="B5" i="4"/>
  <c r="B4" i="4"/>
  <c r="B3" i="4"/>
  <c r="B10" i="4"/>
  <c r="B2" i="4"/>
  <c r="A21" i="4" s="1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D23" i="4" l="1"/>
  <c r="D24" i="4"/>
  <c r="D25" i="4"/>
  <c r="D26" i="4"/>
  <c r="D22" i="4"/>
  <c r="C23" i="4"/>
  <c r="C24" i="4"/>
  <c r="C25" i="4"/>
  <c r="C26" i="4"/>
  <c r="C22" i="4"/>
  <c r="C64" i="5"/>
  <c r="D64" i="5"/>
  <c r="E64" i="5"/>
  <c r="F64" i="5"/>
  <c r="C65" i="5"/>
  <c r="D65" i="5"/>
  <c r="E65" i="5"/>
  <c r="F65" i="5"/>
  <c r="C66" i="5"/>
  <c r="D66" i="5"/>
  <c r="E66" i="5"/>
  <c r="F66" i="5"/>
  <c r="B66" i="5"/>
  <c r="B65" i="5"/>
  <c r="B64" i="5"/>
  <c r="C15" i="5"/>
  <c r="D15" i="5"/>
  <c r="E15" i="5"/>
  <c r="F15" i="5"/>
  <c r="C16" i="5"/>
  <c r="D16" i="5"/>
  <c r="E16" i="5"/>
  <c r="F16" i="5"/>
  <c r="C17" i="5"/>
  <c r="D17" i="5"/>
  <c r="E17" i="5"/>
  <c r="F17" i="5"/>
  <c r="B17" i="5"/>
  <c r="B16" i="5"/>
  <c r="B15" i="5"/>
  <c r="C6" i="5"/>
  <c r="D6" i="5"/>
  <c r="E6" i="5"/>
  <c r="F6" i="5"/>
  <c r="C7" i="5"/>
  <c r="D7" i="5"/>
  <c r="E7" i="5"/>
  <c r="F7" i="5"/>
  <c r="C8" i="5"/>
  <c r="D8" i="5"/>
  <c r="E8" i="5"/>
  <c r="F8" i="5"/>
  <c r="B8" i="5"/>
  <c r="B7" i="5" l="1"/>
  <c r="B6" i="5"/>
</calcChain>
</file>

<file path=xl/sharedStrings.xml><?xml version="1.0" encoding="utf-8"?>
<sst xmlns="http://schemas.openxmlformats.org/spreadsheetml/2006/main" count="191" uniqueCount="26">
  <si>
    <t>United States</t>
  </si>
  <si>
    <t>Texas</t>
  </si>
  <si>
    <t>Travis County</t>
  </si>
  <si>
    <t>City of Austin</t>
  </si>
  <si>
    <t>Low-Income</t>
  </si>
  <si>
    <t>Not Low-Income</t>
  </si>
  <si>
    <t>Austin MSA</t>
  </si>
  <si>
    <t>Lower</t>
  </si>
  <si>
    <t>Upper</t>
  </si>
  <si>
    <t>USA</t>
  </si>
  <si>
    <t>Austin</t>
  </si>
  <si>
    <t>Percent</t>
  </si>
  <si>
    <t>MOE</t>
  </si>
  <si>
    <t>CV</t>
  </si>
  <si>
    <t>Margin of Error = SQRT(SUMSQ(24134,30894))</t>
  </si>
  <si>
    <t>Lower = %Uninsured - Margin of Error</t>
  </si>
  <si>
    <t>Upper = %Uninsured + Margin of Error</t>
  </si>
  <si>
    <t>Margin of Error % Uninsured =(SQRT(MEUn^2-(%Un^2*METotal^2)))/Total Pop</t>
  </si>
  <si>
    <t>Coefficient of Variation = (Margin of Error% / 1.645) / % Uninsured</t>
  </si>
  <si>
    <t>Female</t>
  </si>
  <si>
    <t>Male</t>
  </si>
  <si>
    <t xml:space="preserve">Source: Table S2701: Selected Characteristics of Health Insurance Coverage in the United States, American Community Survey, 1-Year Estimates  </t>
  </si>
  <si>
    <t xml:space="preserve">Source: Table S2701: Selected Characteristics of Health Insurance Coverage in the United States, American Community Survey, 5-Year Estimates  </t>
  </si>
  <si>
    <t>Total</t>
  </si>
  <si>
    <t>2018-2022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</si>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</sst>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color theme="1"/>
      <name val="Corbel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sz val="10"/>
      <color theme="1"/>
      <name val="Arial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0" applyNumberFormat="1"/>
    <xf numFmtId="9" fontId="4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0" fontId="0" fillId="0" borderId="0" xfId="0" applyNumberFormat="1"/>
    <xf numFmtId="164" fontId="1" fillId="0" borderId="0" xfId="1" applyNumberFormat="1" applyFont="1" applyFill="1" applyBorder="1"/>
    <xf numFmtId="164" fontId="1" fillId="0" borderId="0" xfId="0" applyNumberFormat="1" applyFont="1"/>
    <xf numFmtId="0" fontId="5" fillId="0" borderId="0" xfId="0" applyFont="1"/>
    <xf numFmtId="9" fontId="6" fillId="0" borderId="0" xfId="1" applyFont="1"/>
    <xf numFmtId="10" fontId="7" fillId="0" borderId="0" xfId="0" applyNumberFormat="1" applyFont="1"/>
    <xf numFmtId="164" fontId="7" fillId="0" borderId="0" xfId="1" applyNumberFormat="1" applyFont="1" applyFill="1" applyBorder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9" fontId="8" fillId="0" borderId="0" xfId="1" applyFont="1"/>
    <xf numFmtId="9" fontId="8" fillId="0" borderId="0" xfId="0" applyNumberFormat="1" applyFont="1"/>
    <xf numFmtId="0" fontId="0" fillId="2" borderId="0" xfId="0" applyFill="1"/>
    <xf numFmtId="9" fontId="0" fillId="2" borderId="0" xfId="0" applyNumberFormat="1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3" fillId="0" borderId="0" xfId="0" applyFont="1"/>
    <xf numFmtId="164" fontId="8" fillId="0" borderId="0" xfId="1" applyNumberFormat="1" applyFont="1"/>
    <xf numFmtId="0" fontId="3" fillId="2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Uninsured by Sex, 2019-2023</a:t>
            </a:r>
          </a:p>
        </c:rich>
      </c:tx>
      <c:layout>
        <c:manualLayout>
          <c:xMode val="edge"/>
          <c:yMode val="edge"/>
          <c:x val="0.25620600768027146"/>
          <c:y val="5.4347764291196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717191601049866E-2"/>
          <c:y val="0.20006038647342997"/>
          <c:w val="0.86807830271216102"/>
          <c:h val="0.54157249188142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Sex'!$C$21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67880256890671E-17"/>
                  <c:y val="1.80121064047456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93-4726-9807-8CBA36447367}"/>
                </c:ext>
              </c:extLst>
            </c:dLbl>
            <c:dLbl>
              <c:idx val="1"/>
              <c:layout>
                <c:manualLayout>
                  <c:x val="-1.0988656870327403E-2"/>
                  <c:y val="2.5520729813582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93-4726-9807-8CBA36447367}"/>
                </c:ext>
              </c:extLst>
            </c:dLbl>
            <c:dLbl>
              <c:idx val="2"/>
              <c:layout>
                <c:manualLayout>
                  <c:x val="-1.0913465669846229E-2"/>
                  <c:y val="2.4016050853684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93-4726-9807-8CBA36447367}"/>
                </c:ext>
              </c:extLst>
            </c:dLbl>
            <c:dLbl>
              <c:idx val="3"/>
              <c:layout>
                <c:manualLayout>
                  <c:x val="-9.1196184583656574E-3"/>
                  <c:y val="2.4016050853684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93-4726-9807-8CBA36447367}"/>
                </c:ext>
              </c:extLst>
            </c:dLbl>
            <c:dLbl>
              <c:idx val="4"/>
              <c:layout>
                <c:manualLayout>
                  <c:x val="-1.0054137664346581E-2"/>
                  <c:y val="2.25255435816602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93-4726-9807-8CBA36447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bIns="457200"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'By Sex'!$A$22:$A$26</c:f>
              <c:strCache>
                <c:ptCount val="5"/>
                <c:pt idx="0">
                  <c:v>USA</c:v>
                </c:pt>
                <c:pt idx="1">
                  <c:v>Texas</c:v>
                </c:pt>
                <c:pt idx="2">
                  <c:v>Austin MSA</c:v>
                </c:pt>
                <c:pt idx="3">
                  <c:v>Travis County</c:v>
                </c:pt>
                <c:pt idx="4">
                  <c:v>City of Austin</c:v>
                </c:pt>
              </c:strCache>
            </c:strRef>
          </c:cat>
          <c:val>
            <c:numRef>
              <c:f>'By Sex'!$C$22:$C$26</c:f>
              <c:numCache>
                <c:formatCode>0.0%</c:formatCode>
                <c:ptCount val="5"/>
                <c:pt idx="0">
                  <c:v>7.4999999999999997E-2</c:v>
                </c:pt>
                <c:pt idx="1">
                  <c:v>0.16400000000000001</c:v>
                </c:pt>
                <c:pt idx="2">
                  <c:v>0.111</c:v>
                </c:pt>
                <c:pt idx="3">
                  <c:v>0.112</c:v>
                </c:pt>
                <c:pt idx="4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4-4DB7-9BCD-E8CA32B79E3C}"/>
            </c:ext>
          </c:extLst>
        </c:ser>
        <c:ser>
          <c:idx val="1"/>
          <c:order val="1"/>
          <c:tx>
            <c:strRef>
              <c:f>'By Sex'!$D$21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3257685639734277E-3"/>
                  <c:y val="2.40161418729942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93-4726-9807-8CBA36447367}"/>
                </c:ext>
              </c:extLst>
            </c:dLbl>
            <c:dLbl>
              <c:idx val="1"/>
              <c:layout>
                <c:manualLayout>
                  <c:x val="1.4651542493769872E-2"/>
                  <c:y val="2.25117261859843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93-4726-9807-8CBA36447367}"/>
                </c:ext>
              </c:extLst>
            </c:dLbl>
            <c:dLbl>
              <c:idx val="2"/>
              <c:layout>
                <c:manualLayout>
                  <c:x val="3.6628842819867139E-3"/>
                  <c:y val="2.4016141872994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93-4726-9807-8CBA36447367}"/>
                </c:ext>
              </c:extLst>
            </c:dLbl>
            <c:dLbl>
              <c:idx val="3"/>
              <c:layout>
                <c:manualLayout>
                  <c:x val="3.6628842819867139E-3"/>
                  <c:y val="2.4016141872994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93-4726-9807-8CBA36447367}"/>
                </c:ext>
              </c:extLst>
            </c:dLbl>
            <c:dLbl>
              <c:idx val="4"/>
              <c:layout>
                <c:manualLayout>
                  <c:x val="3.6596631434217442E-3"/>
                  <c:y val="2.56780355489704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93-4726-9807-8CBA36447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'By Sex'!$A$22:$A$26</c:f>
              <c:strCache>
                <c:ptCount val="5"/>
                <c:pt idx="0">
                  <c:v>USA</c:v>
                </c:pt>
                <c:pt idx="1">
                  <c:v>Texas</c:v>
                </c:pt>
                <c:pt idx="2">
                  <c:v>Austin MSA</c:v>
                </c:pt>
                <c:pt idx="3">
                  <c:v>Travis County</c:v>
                </c:pt>
                <c:pt idx="4">
                  <c:v>City of Austin</c:v>
                </c:pt>
              </c:strCache>
            </c:strRef>
          </c:cat>
          <c:val>
            <c:numRef>
              <c:f>'By Sex'!$D$22:$D$26</c:f>
              <c:numCache>
                <c:formatCode>0.0%</c:formatCode>
                <c:ptCount val="5"/>
                <c:pt idx="0">
                  <c:v>9.6000000000000002E-2</c:v>
                </c:pt>
                <c:pt idx="1">
                  <c:v>0.183</c:v>
                </c:pt>
                <c:pt idx="2">
                  <c:v>0.13</c:v>
                </c:pt>
                <c:pt idx="3">
                  <c:v>0.13200000000000001</c:v>
                </c:pt>
                <c:pt idx="4">
                  <c:v>0.13400000000000001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4-4DB7-9BCD-E8CA32B79E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71219168"/>
        <c:axId val="171219560"/>
      </c:barChart>
      <c:catAx>
        <c:axId val="17121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171219560"/>
        <c:crosses val="autoZero"/>
        <c:auto val="1"/>
        <c:lblAlgn val="ctr"/>
        <c:lblOffset val="100"/>
        <c:noMultiLvlLbl val="0"/>
      </c:catAx>
      <c:valAx>
        <c:axId val="17121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219168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952655521607387"/>
          <c:y val="0.90579847719253603"/>
          <c:w val="0.24094688956785223"/>
          <c:h val="8.8173703710383702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Uninsured by Sex, 2009-2017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'10-Year'!$A$7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'10-Year'!$B$2:$J$2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'10-Year'!$B$7:$J$7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6-4FEC-8E23-3322DF24E5A5}"/>
            </c:ext>
          </c:extLst>
        </c:ser>
        <c:ser>
          <c:idx val="3"/>
          <c:order val="1"/>
          <c:tx>
            <c:strRef>
              <c:f>'10-Year'!$A$6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'10-Year'!$B$2:$J$2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'10-Year'!$B$6:$J$6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6-4FEC-8E23-3322DF24E5A5}"/>
            </c:ext>
          </c:extLst>
        </c:ser>
        <c:ser>
          <c:idx val="2"/>
          <c:order val="2"/>
          <c:tx>
            <c:strRef>
              <c:f>'10-Year'!$A$5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'10-Year'!$B$2:$J$2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'10-Year'!$B$5:$J$5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6-4FEC-8E23-3322DF24E5A5}"/>
            </c:ext>
          </c:extLst>
        </c:ser>
        <c:ser>
          <c:idx val="1"/>
          <c:order val="3"/>
          <c:tx>
            <c:strRef>
              <c:f>'10-Year'!$A$4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'10-Year'!$B$2:$J$2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'10-Year'!$B$4:$J$4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F6-4FEC-8E23-3322DF24E5A5}"/>
            </c:ext>
          </c:extLst>
        </c:ser>
        <c:ser>
          <c:idx val="0"/>
          <c:order val="4"/>
          <c:tx>
            <c:strRef>
              <c:f>'10-Year'!$A$3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'10-Year'!$B$2:$J$2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'10-Year'!$B$3:$J$3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F6-4FEC-8E23-3322DF24E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20344"/>
        <c:axId val="171220736"/>
      </c:lineChart>
      <c:catAx>
        <c:axId val="17122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20736"/>
        <c:crosses val="autoZero"/>
        <c:auto val="1"/>
        <c:lblAlgn val="ctr"/>
        <c:lblOffset val="100"/>
        <c:noMultiLvlLbl val="0"/>
      </c:catAx>
      <c:valAx>
        <c:axId val="1712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2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25122</xdr:colOff>
      <xdr:row>1</xdr:row>
      <xdr:rowOff>86417</xdr:rowOff>
    </xdr:from>
    <xdr:to>
      <xdr:col>9</xdr:col>
      <xdr:colOff>443803</xdr:colOff>
      <xdr:row>16</xdr:row>
      <xdr:rowOff>141683</xdr:rowOff>
    </xdr:to>
    <xdr:graphicFrame macro="">
      <xdr:nvGraphicFramePr>
        <xdr:cNvPr id="118147" name="Chart 1">
          <a:extLst>
            <a:ext uri="{FF2B5EF4-FFF2-40B4-BE49-F238E27FC236}">
              <a16:creationId xmlns:a16="http://schemas.microsoft.com/office/drawing/2014/main" id="{00000000-0008-0000-0000-000083CD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167472</xdr:colOff>
      <xdr:row>1</xdr:row>
      <xdr:rowOff>108857</xdr:rowOff>
    </xdr:from>
    <xdr:to>
      <xdr:col>17</xdr:col>
      <xdr:colOff>56735</xdr:colOff>
      <xdr:row>16</xdr:row>
      <xdr:rowOff>164361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D25A2-35BE-9DB6-E4E4-3F009DF1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7846" y="284703"/>
          <a:ext cx="4578493" cy="2743438"/>
        </a:xfrm>
        <a:prstGeom prst="rect">
          <a:avLst/>
        </a:prstGeom>
      </xdr:spPr>
    </xdr:pic>
    <xdr:clientData/>
  </xdr:twoCellAnchor>
  <xdr:twoCellAnchor>
    <xdr:from>
      <xdr:col>12</xdr:col>
      <xdr:colOff>56313</xdr:colOff>
      <xdr:row>22</xdr:row>
      <xdr:rowOff>60081</xdr:rowOff>
    </xdr:from>
    <xdr:to>
      <xdr:col>18</xdr:col>
      <xdr:colOff>623312</xdr:colOff>
      <xdr:row>37</xdr:row>
      <xdr:rowOff>133246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56CB41-0AA8-8E50-9BEE-3F297B64A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192" y="4037554"/>
          <a:ext cx="4711944" cy="27422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8A81E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632460</xdr:colOff>
      <xdr:row>1</xdr:row>
      <xdr:rowOff>57150</xdr:rowOff>
    </xdr:from>
    <xdr:to>
      <xdr:col>17</xdr:col>
      <xdr:colOff>510540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C21" zoomScale="110" zoomScaleNormal="110" workbookViewId="0">
      <selection activeCell="D32" sqref="D32"/>
    </sheetView>
  </sheetViews>
  <sheetFormatPr defaultRowHeight="14.25" x14ac:dyDescent="0.2"/>
  <cols>
    <col min="1" max="1" width="23.875" customWidth="1"/>
    <col min="2" max="2" width="12.375" customWidth="1"/>
    <col min="3" max="4" width="10.5" customWidth="1"/>
  </cols>
  <sheetData>
    <row r="1" spans="1:20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0" ht="15" x14ac:dyDescent="0.25">
      <c r="A2" s="16"/>
      <c r="B2" s="17" t="str">
        <f>'With Margin of Error'!A2</f>
        <v>2019-2023</v>
      </c>
      <c r="C2" s="17"/>
      <c r="D2" s="17"/>
      <c r="E2" s="17"/>
      <c r="F2" s="17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1"/>
      <c r="T2" s="11"/>
    </row>
    <row r="3" spans="1:20" ht="15" x14ac:dyDescent="0.25">
      <c r="A3" s="16" t="s">
        <v>0</v>
      </c>
      <c r="B3" s="25">
        <f>'With Margin of Error'!B4</f>
        <v>7.4999999999999997E-2</v>
      </c>
      <c r="C3" s="18"/>
      <c r="D3" s="19"/>
      <c r="E3" s="18"/>
      <c r="F3" s="18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2"/>
      <c r="T3" s="12"/>
    </row>
    <row r="4" spans="1:20" ht="15" x14ac:dyDescent="0.25">
      <c r="A4" s="16" t="s">
        <v>1</v>
      </c>
      <c r="B4" s="25">
        <f>'With Margin of Error'!C4</f>
        <v>0.16400000000000001</v>
      </c>
      <c r="C4" s="18"/>
      <c r="D4" s="18"/>
      <c r="E4" s="18"/>
      <c r="F4" s="18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2"/>
      <c r="T4" s="12"/>
    </row>
    <row r="5" spans="1:20" ht="15" x14ac:dyDescent="0.25">
      <c r="A5" s="16" t="s">
        <v>6</v>
      </c>
      <c r="B5" s="25">
        <f>'With Margin of Error'!F4</f>
        <v>0.111</v>
      </c>
      <c r="C5" s="18"/>
      <c r="D5" s="18"/>
      <c r="E5" s="18"/>
      <c r="F5" s="18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2"/>
      <c r="T5" s="12"/>
    </row>
    <row r="6" spans="1:20" ht="15" x14ac:dyDescent="0.25">
      <c r="A6" s="16" t="s">
        <v>2</v>
      </c>
      <c r="B6" s="25">
        <f>'With Margin of Error'!D4</f>
        <v>0.112</v>
      </c>
      <c r="C6" s="18"/>
      <c r="D6" s="18"/>
      <c r="E6" s="18"/>
      <c r="F6" s="1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2"/>
      <c r="T6" s="12"/>
    </row>
    <row r="7" spans="1:20" ht="15" x14ac:dyDescent="0.25">
      <c r="A7" s="16" t="s">
        <v>3</v>
      </c>
      <c r="B7" s="25">
        <f>'With Margin of Error'!E4</f>
        <v>0.114</v>
      </c>
      <c r="C7" s="18"/>
      <c r="D7" s="18"/>
      <c r="E7" s="18"/>
      <c r="F7" s="18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2"/>
      <c r="T7" s="12"/>
    </row>
    <row r="8" spans="1:20" x14ac:dyDescent="0.2">
      <c r="A8" s="16"/>
      <c r="B8" s="16"/>
      <c r="C8" s="16"/>
      <c r="D8" s="18"/>
      <c r="E8" s="18"/>
      <c r="F8" s="18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20" x14ac:dyDescent="0.2">
      <c r="A9" s="16" t="s">
        <v>20</v>
      </c>
      <c r="B9" s="16"/>
      <c r="C9" s="16"/>
      <c r="D9" s="18"/>
      <c r="E9" s="18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0" x14ac:dyDescent="0.2">
      <c r="A10" s="16"/>
      <c r="B10" s="17" t="str">
        <f>'With Margin of Error'!A11</f>
        <v>2019-2023</v>
      </c>
      <c r="C10" s="17"/>
      <c r="D10" s="17"/>
      <c r="E10" s="17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20" x14ac:dyDescent="0.2">
      <c r="A11" s="16" t="s">
        <v>0</v>
      </c>
      <c r="B11" s="25">
        <f>'With Margin of Error'!B13</f>
        <v>9.6000000000000002E-2</v>
      </c>
      <c r="C11" s="18"/>
      <c r="D11" s="18"/>
      <c r="E11" s="18"/>
      <c r="F11" s="1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0" x14ac:dyDescent="0.2">
      <c r="A12" s="16" t="s">
        <v>1</v>
      </c>
      <c r="B12" s="25">
        <f>'With Margin of Error'!C13</f>
        <v>0.183</v>
      </c>
      <c r="C12" s="18"/>
      <c r="D12" s="18"/>
      <c r="E12" s="18"/>
      <c r="F12" s="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0" x14ac:dyDescent="0.2">
      <c r="A13" s="16" t="s">
        <v>6</v>
      </c>
      <c r="B13" s="6">
        <f>'With Margin of Error'!F13</f>
        <v>0.13</v>
      </c>
      <c r="C13" s="18"/>
      <c r="D13" s="18"/>
      <c r="E13" s="18"/>
      <c r="F13" s="1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0" x14ac:dyDescent="0.2">
      <c r="A14" s="16" t="s">
        <v>2</v>
      </c>
      <c r="B14" s="25">
        <f>'With Margin of Error'!D13</f>
        <v>0.13200000000000001</v>
      </c>
      <c r="C14" s="18"/>
      <c r="D14" s="18"/>
      <c r="E14" s="18"/>
      <c r="F14" s="1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20" x14ac:dyDescent="0.2">
      <c r="A15" s="16" t="s">
        <v>3</v>
      </c>
      <c r="B15" s="25">
        <f>'With Margin of Error'!E13</f>
        <v>0.13400000000000001</v>
      </c>
      <c r="C15" s="18"/>
      <c r="D15" s="18"/>
      <c r="E15" s="18"/>
      <c r="F15" s="18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0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7" t="str">
        <f>B2</f>
        <v>2019-2023</v>
      </c>
      <c r="B21" s="17"/>
      <c r="C21" s="17" t="s">
        <v>19</v>
      </c>
      <c r="D21" s="17" t="s">
        <v>20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 t="s">
        <v>9</v>
      </c>
      <c r="B22" s="16"/>
      <c r="C22" s="25">
        <f>B3</f>
        <v>7.4999999999999997E-2</v>
      </c>
      <c r="D22" s="25">
        <f>B11</f>
        <v>9.6000000000000002E-2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6" t="s">
        <v>1</v>
      </c>
      <c r="B23" s="16"/>
      <c r="C23" s="25">
        <f t="shared" ref="C23:C26" si="0">B4</f>
        <v>0.16400000000000001</v>
      </c>
      <c r="D23" s="25">
        <f t="shared" ref="D23:D26" si="1">B12</f>
        <v>0.183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 t="s">
        <v>6</v>
      </c>
      <c r="B24" s="16"/>
      <c r="C24" s="25">
        <f t="shared" si="0"/>
        <v>0.111</v>
      </c>
      <c r="D24" s="25">
        <f t="shared" si="1"/>
        <v>0.13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16" t="s">
        <v>2</v>
      </c>
      <c r="B25" s="16"/>
      <c r="C25" s="25">
        <f t="shared" si="0"/>
        <v>0.112</v>
      </c>
      <c r="D25" s="25">
        <f t="shared" si="1"/>
        <v>0.13200000000000001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">
      <c r="A26" s="16" t="s">
        <v>3</v>
      </c>
      <c r="B26" s="16"/>
      <c r="C26" s="25">
        <f t="shared" si="0"/>
        <v>0.114</v>
      </c>
      <c r="D26" s="25">
        <f t="shared" si="1"/>
        <v>0.13400000000000001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9"/>
  <sheetViews>
    <sheetView workbookViewId="0">
      <selection activeCell="I6" sqref="I6"/>
    </sheetView>
  </sheetViews>
  <sheetFormatPr defaultRowHeight="14.25" x14ac:dyDescent="0.2"/>
  <cols>
    <col min="1" max="1" width="16.5" customWidth="1"/>
    <col min="2" max="2" width="10.875" customWidth="1"/>
    <col min="3" max="3" width="16.625" customWidth="1"/>
    <col min="4" max="4" width="25.5" customWidth="1"/>
    <col min="5" max="5" width="19.875" customWidth="1"/>
    <col min="6" max="6" width="21.5" customWidth="1"/>
    <col min="7" max="7" width="9" customWidth="1"/>
  </cols>
  <sheetData>
    <row r="1" spans="1:12" x14ac:dyDescent="0.2">
      <c r="A1" s="24" t="s">
        <v>19</v>
      </c>
      <c r="C1" s="1"/>
      <c r="D1" s="1"/>
      <c r="E1" s="1"/>
    </row>
    <row r="2" spans="1:12" x14ac:dyDescent="0.2">
      <c r="A2" s="26" t="s">
        <v>25</v>
      </c>
      <c r="B2" s="20"/>
      <c r="C2" s="21"/>
      <c r="D2" s="21"/>
      <c r="E2" s="21"/>
      <c r="F2" s="20"/>
    </row>
    <row r="3" spans="1:12" x14ac:dyDescent="0.2">
      <c r="B3" t="s">
        <v>9</v>
      </c>
      <c r="C3" t="s">
        <v>1</v>
      </c>
      <c r="D3" t="s">
        <v>2</v>
      </c>
      <c r="E3" t="s">
        <v>10</v>
      </c>
      <c r="F3" t="s">
        <v>6</v>
      </c>
    </row>
    <row r="4" spans="1:12" x14ac:dyDescent="0.2">
      <c r="A4" t="s">
        <v>11</v>
      </c>
      <c r="B4" s="13">
        <v>7.4999999999999997E-2</v>
      </c>
      <c r="C4" s="14">
        <v>0.16400000000000001</v>
      </c>
      <c r="D4" s="14">
        <v>0.112</v>
      </c>
      <c r="E4" s="14">
        <v>0.114</v>
      </c>
      <c r="F4" s="14">
        <v>0.111</v>
      </c>
    </row>
    <row r="5" spans="1:12" x14ac:dyDescent="0.2">
      <c r="A5" t="s">
        <v>12</v>
      </c>
      <c r="B5" s="14">
        <v>1E-3</v>
      </c>
      <c r="C5" s="14">
        <v>2E-3</v>
      </c>
      <c r="D5" s="14">
        <v>4.0000000000000001E-3</v>
      </c>
      <c r="E5" s="14">
        <v>5.0000000000000001E-3</v>
      </c>
      <c r="F5" s="14">
        <v>3.0000000000000001E-3</v>
      </c>
    </row>
    <row r="6" spans="1:12" x14ac:dyDescent="0.2">
      <c r="A6" t="s">
        <v>7</v>
      </c>
      <c r="B6" s="14">
        <f>B4-B5</f>
        <v>7.3999999999999996E-2</v>
      </c>
      <c r="C6" s="14">
        <f t="shared" ref="C6:F6" si="0">C4-C5</f>
        <v>0.16200000000000001</v>
      </c>
      <c r="D6" s="14">
        <f t="shared" si="0"/>
        <v>0.108</v>
      </c>
      <c r="E6" s="14">
        <f t="shared" si="0"/>
        <v>0.109</v>
      </c>
      <c r="F6" s="14">
        <f t="shared" si="0"/>
        <v>0.108</v>
      </c>
    </row>
    <row r="7" spans="1:12" x14ac:dyDescent="0.2">
      <c r="A7" t="s">
        <v>8</v>
      </c>
      <c r="B7" s="14">
        <f>B4+B5</f>
        <v>7.5999999999999998E-2</v>
      </c>
      <c r="C7" s="14">
        <f t="shared" ref="C7:F7" si="1">C4+C5</f>
        <v>0.16600000000000001</v>
      </c>
      <c r="D7" s="14">
        <f t="shared" si="1"/>
        <v>0.11600000000000001</v>
      </c>
      <c r="E7" s="14">
        <f t="shared" si="1"/>
        <v>0.11900000000000001</v>
      </c>
      <c r="F7" s="14">
        <f t="shared" si="1"/>
        <v>0.114</v>
      </c>
      <c r="I7" s="1"/>
      <c r="J7" s="1"/>
      <c r="K7" s="2"/>
      <c r="L7" s="1"/>
    </row>
    <row r="8" spans="1:12" x14ac:dyDescent="0.2">
      <c r="A8" t="s">
        <v>13</v>
      </c>
      <c r="B8" s="14">
        <f>((B5/1.645)/B4)</f>
        <v>8.1053698074974676E-3</v>
      </c>
      <c r="C8" s="14">
        <f t="shared" ref="C8:F8" si="2">((C5/1.645)/C4)</f>
        <v>7.4134479946623179E-3</v>
      </c>
      <c r="D8" s="14">
        <f t="shared" si="2"/>
        <v>2.1710811984368215E-2</v>
      </c>
      <c r="E8" s="14">
        <f t="shared" si="2"/>
        <v>2.6662400682557458E-2</v>
      </c>
      <c r="F8" s="14">
        <f t="shared" si="2"/>
        <v>1.6429803663846217E-2</v>
      </c>
      <c r="I8" s="1"/>
      <c r="J8" s="1"/>
      <c r="K8" s="2"/>
      <c r="L8" s="1"/>
    </row>
    <row r="9" spans="1:12" x14ac:dyDescent="0.2">
      <c r="C9" s="1"/>
      <c r="D9" s="1"/>
      <c r="E9" s="1"/>
      <c r="I9" s="1"/>
      <c r="J9" s="1"/>
      <c r="K9" s="2"/>
      <c r="L9" s="1"/>
    </row>
    <row r="10" spans="1:12" x14ac:dyDescent="0.2">
      <c r="A10" s="24" t="s">
        <v>20</v>
      </c>
      <c r="C10" s="1"/>
      <c r="D10" s="1"/>
      <c r="E10" s="1"/>
      <c r="I10" s="1"/>
      <c r="J10" s="1"/>
      <c r="K10" s="2"/>
      <c r="L10" s="1"/>
    </row>
    <row r="11" spans="1:12" x14ac:dyDescent="0.2">
      <c r="A11" s="26" t="s">
        <v>25</v>
      </c>
      <c r="B11" s="20"/>
      <c r="C11" s="21"/>
      <c r="D11" s="21"/>
      <c r="E11" s="21"/>
      <c r="F11" s="20"/>
      <c r="I11" s="1"/>
      <c r="J11" s="1"/>
      <c r="K11" s="2"/>
      <c r="L11" s="1"/>
    </row>
    <row r="12" spans="1:12" x14ac:dyDescent="0.2">
      <c r="B12" t="s">
        <v>9</v>
      </c>
      <c r="C12" t="s">
        <v>1</v>
      </c>
      <c r="D12" t="s">
        <v>2</v>
      </c>
      <c r="E12" t="s">
        <v>10</v>
      </c>
      <c r="F12" t="s">
        <v>6</v>
      </c>
      <c r="I12" s="1"/>
      <c r="J12" s="1"/>
      <c r="K12" s="2"/>
      <c r="L12" s="1"/>
    </row>
    <row r="13" spans="1:12" x14ac:dyDescent="0.2">
      <c r="A13" t="s">
        <v>11</v>
      </c>
      <c r="B13" s="15">
        <v>9.6000000000000002E-2</v>
      </c>
      <c r="C13" s="15">
        <v>0.183</v>
      </c>
      <c r="D13" s="15">
        <v>0.13200000000000001</v>
      </c>
      <c r="E13" s="15">
        <v>0.13400000000000001</v>
      </c>
      <c r="F13" s="15">
        <v>0.13</v>
      </c>
      <c r="G13" s="1"/>
      <c r="H13" s="1"/>
      <c r="I13" s="2"/>
      <c r="J13" s="1"/>
    </row>
    <row r="14" spans="1:12" x14ac:dyDescent="0.2">
      <c r="A14" t="s">
        <v>12</v>
      </c>
      <c r="B14" s="14">
        <v>1E-3</v>
      </c>
      <c r="C14" s="14">
        <v>2E-3</v>
      </c>
      <c r="D14" s="14">
        <v>5.0000000000000001E-3</v>
      </c>
      <c r="E14" s="14">
        <v>6.0000000000000001E-3</v>
      </c>
      <c r="F14" s="14">
        <v>4.0000000000000001E-3</v>
      </c>
    </row>
    <row r="15" spans="1:12" x14ac:dyDescent="0.2">
      <c r="A15" t="s">
        <v>7</v>
      </c>
      <c r="B15" s="14">
        <f>B13-B14</f>
        <v>9.5000000000000001E-2</v>
      </c>
      <c r="C15" s="14">
        <f t="shared" ref="C15:F15" si="3">C13-C14</f>
        <v>0.18099999999999999</v>
      </c>
      <c r="D15" s="14">
        <f t="shared" si="3"/>
        <v>0.127</v>
      </c>
      <c r="E15" s="14">
        <f t="shared" si="3"/>
        <v>0.128</v>
      </c>
      <c r="F15" s="14">
        <f t="shared" si="3"/>
        <v>0.126</v>
      </c>
    </row>
    <row r="16" spans="1:12" x14ac:dyDescent="0.2">
      <c r="A16" t="s">
        <v>8</v>
      </c>
      <c r="B16" s="14">
        <f>B13+B14</f>
        <v>9.7000000000000003E-2</v>
      </c>
      <c r="C16" s="14">
        <f t="shared" ref="C16:F16" si="4">C13+C14</f>
        <v>0.185</v>
      </c>
      <c r="D16" s="14">
        <f t="shared" si="4"/>
        <v>0.13700000000000001</v>
      </c>
      <c r="E16" s="14">
        <f t="shared" si="4"/>
        <v>0.14000000000000001</v>
      </c>
      <c r="F16" s="14">
        <f t="shared" si="4"/>
        <v>0.13400000000000001</v>
      </c>
    </row>
    <row r="17" spans="1:12" x14ac:dyDescent="0.2">
      <c r="A17" t="s">
        <v>13</v>
      </c>
      <c r="B17" s="14">
        <f>((B14/1.645)/B13)</f>
        <v>6.3323201621073967E-3</v>
      </c>
      <c r="C17" s="14">
        <f>((C14/1.645)/C13)</f>
        <v>6.6437457438503836E-3</v>
      </c>
      <c r="D17" s="14">
        <f>((D14/1.645)/D13)</f>
        <v>2.302661877129962E-2</v>
      </c>
      <c r="E17" s="14">
        <f>((E14/1.645)/E13)</f>
        <v>2.7219525472939255E-2</v>
      </c>
      <c r="F17" s="14">
        <f>((F14/1.645)/F13)</f>
        <v>1.8704699555763385E-2</v>
      </c>
    </row>
    <row r="18" spans="1:12" x14ac:dyDescent="0.2">
      <c r="B18" s="14"/>
      <c r="C18" s="14"/>
      <c r="D18" s="14"/>
      <c r="E18" s="14"/>
      <c r="F18" s="14"/>
    </row>
    <row r="19" spans="1:12" x14ac:dyDescent="0.2">
      <c r="B19" s="14"/>
      <c r="C19" s="14"/>
      <c r="D19" s="14"/>
      <c r="E19" s="14"/>
      <c r="F19" s="14"/>
    </row>
    <row r="20" spans="1:12" x14ac:dyDescent="0.2">
      <c r="A20" s="24" t="s">
        <v>19</v>
      </c>
      <c r="C20" s="1"/>
      <c r="D20" s="1"/>
      <c r="E20" s="1"/>
    </row>
    <row r="21" spans="1:12" x14ac:dyDescent="0.2">
      <c r="A21" s="26" t="s">
        <v>24</v>
      </c>
      <c r="B21" s="20"/>
      <c r="C21" s="21"/>
      <c r="D21" s="21"/>
      <c r="E21" s="21"/>
      <c r="F21" s="20"/>
    </row>
    <row r="22" spans="1:12" x14ac:dyDescent="0.2">
      <c r="B22" t="s">
        <v>9</v>
      </c>
      <c r="C22" t="s">
        <v>1</v>
      </c>
      <c r="D22" t="s">
        <v>2</v>
      </c>
      <c r="E22" t="s">
        <v>10</v>
      </c>
      <c r="F22" t="s">
        <v>6</v>
      </c>
    </row>
    <row r="23" spans="1:12" x14ac:dyDescent="0.2">
      <c r="A23" t="s">
        <v>11</v>
      </c>
      <c r="B23" s="13">
        <v>7.6999999999999999E-2</v>
      </c>
      <c r="C23" s="14">
        <v>0.16600000000000001</v>
      </c>
      <c r="D23" s="14">
        <v>0.114</v>
      </c>
      <c r="E23" s="14">
        <v>0.11600000000000001</v>
      </c>
      <c r="F23" s="14">
        <v>0.114</v>
      </c>
    </row>
    <row r="24" spans="1:12" x14ac:dyDescent="0.2">
      <c r="A24" t="s">
        <v>12</v>
      </c>
      <c r="B24" s="14">
        <v>1E-3</v>
      </c>
      <c r="C24" s="14">
        <v>2E-3</v>
      </c>
      <c r="D24" s="14">
        <v>5.0000000000000001E-3</v>
      </c>
      <c r="E24" s="14">
        <v>7.0000000000000001E-3</v>
      </c>
      <c r="F24" s="14">
        <v>4.0000000000000001E-3</v>
      </c>
    </row>
    <row r="25" spans="1:12" x14ac:dyDescent="0.2">
      <c r="A25" t="s">
        <v>7</v>
      </c>
      <c r="B25" s="14">
        <f>B23-B24</f>
        <v>7.5999999999999998E-2</v>
      </c>
      <c r="C25" s="14">
        <f t="shared" ref="C25:F25" si="5">C23-C24</f>
        <v>0.16400000000000001</v>
      </c>
      <c r="D25" s="14">
        <f t="shared" si="5"/>
        <v>0.109</v>
      </c>
      <c r="E25" s="14">
        <f t="shared" si="5"/>
        <v>0.109</v>
      </c>
      <c r="F25" s="14">
        <f t="shared" si="5"/>
        <v>0.11</v>
      </c>
    </row>
    <row r="26" spans="1:12" x14ac:dyDescent="0.2">
      <c r="A26" t="s">
        <v>8</v>
      </c>
      <c r="B26" s="14">
        <f>B23+B24</f>
        <v>7.8E-2</v>
      </c>
      <c r="C26" s="14">
        <f t="shared" ref="C26:F26" si="6">C23+C24</f>
        <v>0.16800000000000001</v>
      </c>
      <c r="D26" s="14">
        <f t="shared" si="6"/>
        <v>0.11900000000000001</v>
      </c>
      <c r="E26" s="14">
        <f t="shared" si="6"/>
        <v>0.12300000000000001</v>
      </c>
      <c r="F26" s="14">
        <f t="shared" si="6"/>
        <v>0.11800000000000001</v>
      </c>
    </row>
    <row r="27" spans="1:12" x14ac:dyDescent="0.2">
      <c r="A27" t="s">
        <v>13</v>
      </c>
      <c r="B27" s="14">
        <f>((B24/1.645)/B23)</f>
        <v>7.894840721588442E-3</v>
      </c>
      <c r="C27" s="14">
        <f t="shared" ref="C27:F27" si="7">((C24/1.645)/C23)</f>
        <v>7.3241293441242174E-3</v>
      </c>
      <c r="D27" s="14">
        <f t="shared" si="7"/>
        <v>2.6662400682557458E-2</v>
      </c>
      <c r="E27" s="14">
        <f t="shared" si="7"/>
        <v>3.6683785766691124E-2</v>
      </c>
      <c r="F27" s="14">
        <f t="shared" si="7"/>
        <v>2.1329920546045968E-2</v>
      </c>
    </row>
    <row r="28" spans="1:12" x14ac:dyDescent="0.2">
      <c r="C28" s="1"/>
      <c r="D28" s="1"/>
      <c r="E28" s="1"/>
    </row>
    <row r="29" spans="1:12" x14ac:dyDescent="0.2">
      <c r="A29" s="24" t="s">
        <v>20</v>
      </c>
      <c r="C29" s="1"/>
      <c r="D29" s="1"/>
      <c r="E29" s="1"/>
      <c r="I29" s="1"/>
      <c r="J29" s="1"/>
      <c r="K29" s="2"/>
      <c r="L29" s="1"/>
    </row>
    <row r="30" spans="1:12" x14ac:dyDescent="0.2">
      <c r="A30" s="26" t="s">
        <v>24</v>
      </c>
      <c r="B30" s="20"/>
      <c r="C30" s="21"/>
      <c r="D30" s="21"/>
      <c r="E30" s="21"/>
      <c r="F30" s="20"/>
      <c r="I30" s="1"/>
      <c r="J30" s="1"/>
      <c r="K30" s="2"/>
      <c r="L30" s="1"/>
    </row>
    <row r="31" spans="1:12" x14ac:dyDescent="0.2">
      <c r="B31" t="s">
        <v>9</v>
      </c>
      <c r="C31" t="s">
        <v>1</v>
      </c>
      <c r="D31" t="s">
        <v>2</v>
      </c>
      <c r="E31" t="s">
        <v>10</v>
      </c>
      <c r="F31" t="s">
        <v>6</v>
      </c>
      <c r="I31" s="1"/>
      <c r="J31" s="1"/>
      <c r="K31" s="2"/>
      <c r="L31" s="1"/>
    </row>
    <row r="32" spans="1:12" x14ac:dyDescent="0.2">
      <c r="A32" t="s">
        <v>11</v>
      </c>
      <c r="B32" s="15">
        <v>9.7000000000000003E-2</v>
      </c>
      <c r="C32" s="15">
        <v>0.185</v>
      </c>
      <c r="D32" s="15">
        <v>0.13500000000000001</v>
      </c>
      <c r="E32" s="15">
        <v>0.13900000000000001</v>
      </c>
      <c r="F32" s="15">
        <v>0.13100000000000001</v>
      </c>
      <c r="I32" s="1"/>
      <c r="J32" s="1"/>
      <c r="K32" s="2"/>
      <c r="L32" s="1"/>
    </row>
    <row r="33" spans="1:12" x14ac:dyDescent="0.2">
      <c r="A33" t="s">
        <v>12</v>
      </c>
      <c r="B33" s="14">
        <v>1E-3</v>
      </c>
      <c r="C33" s="14">
        <v>2E-3</v>
      </c>
      <c r="D33" s="14">
        <v>6.0000000000000001E-3</v>
      </c>
      <c r="E33" s="14">
        <v>6.0000000000000001E-3</v>
      </c>
      <c r="F33" s="14">
        <v>4.0000000000000001E-3</v>
      </c>
      <c r="I33" s="1"/>
      <c r="J33" s="1"/>
      <c r="K33" s="2"/>
      <c r="L33" s="1"/>
    </row>
    <row r="34" spans="1:12" x14ac:dyDescent="0.2">
      <c r="A34" t="s">
        <v>7</v>
      </c>
      <c r="B34" s="14">
        <f>B32-B33</f>
        <v>9.6000000000000002E-2</v>
      </c>
      <c r="C34" s="14">
        <f t="shared" ref="C34:F34" si="8">C32-C33</f>
        <v>0.183</v>
      </c>
      <c r="D34" s="14">
        <f t="shared" si="8"/>
        <v>0.129</v>
      </c>
      <c r="E34" s="14">
        <f t="shared" si="8"/>
        <v>0.13300000000000001</v>
      </c>
      <c r="F34" s="14">
        <f t="shared" si="8"/>
        <v>0.127</v>
      </c>
      <c r="I34" s="1"/>
      <c r="J34" s="1"/>
      <c r="K34" s="2"/>
      <c r="L34" s="1"/>
    </row>
    <row r="35" spans="1:12" x14ac:dyDescent="0.2">
      <c r="A35" t="s">
        <v>8</v>
      </c>
      <c r="B35" s="14">
        <f>B32+B33</f>
        <v>9.8000000000000004E-2</v>
      </c>
      <c r="C35" s="14">
        <f t="shared" ref="C35:F35" si="9">C32+C33</f>
        <v>0.187</v>
      </c>
      <c r="D35" s="14">
        <f t="shared" si="9"/>
        <v>0.14100000000000001</v>
      </c>
      <c r="E35" s="14">
        <f t="shared" si="9"/>
        <v>0.14500000000000002</v>
      </c>
      <c r="F35" s="14">
        <f t="shared" si="9"/>
        <v>0.13500000000000001</v>
      </c>
      <c r="G35" s="1"/>
      <c r="H35" s="1"/>
      <c r="I35" s="2"/>
      <c r="J35" s="1"/>
    </row>
    <row r="36" spans="1:12" x14ac:dyDescent="0.2">
      <c r="A36" t="s">
        <v>13</v>
      </c>
      <c r="B36" s="14">
        <f>((B33/1.645)/B32)</f>
        <v>6.2670385109516499E-3</v>
      </c>
      <c r="C36" s="14">
        <f>((C33/1.645)/C32)</f>
        <v>6.5719214655384876E-3</v>
      </c>
      <c r="D36" s="14">
        <f>((D33/1.645)/D32)</f>
        <v>2.7017899358324889E-2</v>
      </c>
      <c r="E36" s="14">
        <f>((E33/1.645)/E32)</f>
        <v>2.6240405851610506E-2</v>
      </c>
      <c r="F36" s="14">
        <f>((F33/1.645)/F32)</f>
        <v>1.8561915589688855E-2</v>
      </c>
    </row>
    <row r="37" spans="1:12" x14ac:dyDescent="0.2">
      <c r="B37" s="14"/>
      <c r="C37" s="14"/>
      <c r="D37" s="14"/>
      <c r="E37" s="14"/>
      <c r="F37" s="14"/>
    </row>
    <row r="38" spans="1:12" x14ac:dyDescent="0.2">
      <c r="B38" s="14"/>
      <c r="C38" s="14"/>
      <c r="D38" s="14"/>
      <c r="E38" s="14"/>
      <c r="F38" s="14"/>
    </row>
    <row r="39" spans="1:12" x14ac:dyDescent="0.2">
      <c r="B39" s="14"/>
      <c r="C39" s="14"/>
      <c r="D39" s="14"/>
      <c r="E39" s="14"/>
      <c r="F39" s="14"/>
    </row>
    <row r="40" spans="1:12" x14ac:dyDescent="0.2">
      <c r="A40" s="24" t="s">
        <v>19</v>
      </c>
      <c r="C40" s="1"/>
      <c r="D40" s="1"/>
      <c r="E40" s="1"/>
    </row>
    <row r="41" spans="1:12" x14ac:dyDescent="0.2">
      <c r="A41" s="20">
        <v>2017</v>
      </c>
      <c r="B41" s="20"/>
      <c r="C41" s="21"/>
      <c r="D41" s="21"/>
      <c r="E41" s="21"/>
      <c r="F41" s="20"/>
      <c r="I41" s="1"/>
      <c r="J41" s="1"/>
      <c r="K41" s="2"/>
      <c r="L41" s="1"/>
    </row>
    <row r="42" spans="1:12" x14ac:dyDescent="0.2">
      <c r="B42" t="s">
        <v>9</v>
      </c>
      <c r="C42" t="s">
        <v>1</v>
      </c>
      <c r="D42" t="s">
        <v>2</v>
      </c>
      <c r="E42" t="s">
        <v>10</v>
      </c>
      <c r="F42" t="s">
        <v>6</v>
      </c>
    </row>
    <row r="43" spans="1:12" x14ac:dyDescent="0.2">
      <c r="A43" t="s">
        <v>11</v>
      </c>
      <c r="B43" s="13">
        <v>9.8000000000000004E-2</v>
      </c>
      <c r="C43" s="14">
        <v>0.18099999999999999</v>
      </c>
      <c r="D43" s="14">
        <v>0.128</v>
      </c>
      <c r="E43" s="14">
        <v>0.13500000000000001</v>
      </c>
      <c r="F43" s="14">
        <v>0.125</v>
      </c>
    </row>
    <row r="44" spans="1:12" x14ac:dyDescent="0.2">
      <c r="A44" t="s">
        <v>12</v>
      </c>
      <c r="B44" s="14">
        <v>1E-3</v>
      </c>
      <c r="C44" s="14">
        <v>2E-3</v>
      </c>
      <c r="D44" s="14">
        <v>0.01</v>
      </c>
      <c r="E44" s="14">
        <v>1.0999999999999999E-2</v>
      </c>
      <c r="F44" s="14">
        <v>8.9999999999999993E-3</v>
      </c>
    </row>
    <row r="45" spans="1:12" x14ac:dyDescent="0.2">
      <c r="A45" t="s">
        <v>7</v>
      </c>
      <c r="B45" s="14">
        <f>B43-B44</f>
        <v>9.7000000000000003E-2</v>
      </c>
      <c r="C45" s="14">
        <f t="shared" ref="C45:F45" si="10">C43-C44</f>
        <v>0.17899999999999999</v>
      </c>
      <c r="D45" s="14">
        <f t="shared" si="10"/>
        <v>0.11800000000000001</v>
      </c>
      <c r="E45" s="14">
        <f t="shared" si="10"/>
        <v>0.12400000000000001</v>
      </c>
      <c r="F45" s="14">
        <f t="shared" si="10"/>
        <v>0.11600000000000001</v>
      </c>
    </row>
    <row r="46" spans="1:12" x14ac:dyDescent="0.2">
      <c r="A46" t="s">
        <v>8</v>
      </c>
      <c r="B46" s="14">
        <f>B43+B44</f>
        <v>9.9000000000000005E-2</v>
      </c>
      <c r="C46" s="14">
        <f t="shared" ref="C46:F46" si="11">C43+C44</f>
        <v>0.183</v>
      </c>
      <c r="D46" s="14">
        <f t="shared" si="11"/>
        <v>0.13800000000000001</v>
      </c>
      <c r="E46" s="14">
        <f t="shared" si="11"/>
        <v>0.14600000000000002</v>
      </c>
      <c r="F46" s="14">
        <f t="shared" si="11"/>
        <v>0.13400000000000001</v>
      </c>
    </row>
    <row r="47" spans="1:12" x14ac:dyDescent="0.2">
      <c r="A47" t="s">
        <v>13</v>
      </c>
      <c r="B47" s="14">
        <f>((B44/1.645)/B43)</f>
        <v>6.2030891383909187E-3</v>
      </c>
      <c r="C47" s="14">
        <f t="shared" ref="C47:F47" si="12">((C44/1.645)/C43)</f>
        <v>6.7171572990310504E-3</v>
      </c>
      <c r="D47" s="14">
        <f t="shared" si="12"/>
        <v>4.7492401215805467E-2</v>
      </c>
      <c r="E47" s="14">
        <f t="shared" si="12"/>
        <v>4.953281549026229E-2</v>
      </c>
      <c r="F47" s="14">
        <f t="shared" si="12"/>
        <v>4.376899696048632E-2</v>
      </c>
    </row>
    <row r="48" spans="1:12" x14ac:dyDescent="0.2">
      <c r="C48" s="1"/>
      <c r="D48" s="1"/>
      <c r="E48" s="1"/>
      <c r="I48" s="1"/>
      <c r="J48" s="1"/>
      <c r="K48" s="2"/>
      <c r="L48" s="1"/>
    </row>
    <row r="49" spans="1:12" x14ac:dyDescent="0.2">
      <c r="A49" s="24" t="s">
        <v>20</v>
      </c>
      <c r="C49" s="1"/>
      <c r="D49" s="1"/>
      <c r="E49" s="1"/>
      <c r="I49" s="1"/>
      <c r="J49" s="1"/>
      <c r="K49" s="2"/>
      <c r="L49" s="1"/>
    </row>
    <row r="50" spans="1:12" x14ac:dyDescent="0.2">
      <c r="A50" s="20">
        <v>2017</v>
      </c>
      <c r="B50" s="20"/>
      <c r="C50" s="21"/>
      <c r="D50" s="21"/>
      <c r="E50" s="21"/>
      <c r="F50" s="20"/>
      <c r="I50" s="1"/>
      <c r="J50" s="1"/>
      <c r="K50" s="2"/>
      <c r="L50" s="1"/>
    </row>
    <row r="51" spans="1:12" x14ac:dyDescent="0.2">
      <c r="B51" t="s">
        <v>9</v>
      </c>
      <c r="C51" t="s">
        <v>1</v>
      </c>
      <c r="D51" t="s">
        <v>2</v>
      </c>
      <c r="E51" t="s">
        <v>10</v>
      </c>
      <c r="F51" t="s">
        <v>6</v>
      </c>
      <c r="I51" s="1"/>
      <c r="J51" s="1"/>
      <c r="K51" s="2"/>
      <c r="L51" s="1"/>
    </row>
    <row r="52" spans="1:12" x14ac:dyDescent="0.2">
      <c r="A52" t="s">
        <v>11</v>
      </c>
      <c r="B52" s="15">
        <v>7.8E-2</v>
      </c>
      <c r="C52" s="15">
        <v>0.16500000000000001</v>
      </c>
      <c r="D52" s="15">
        <v>0.11</v>
      </c>
      <c r="E52" s="15">
        <v>0.114</v>
      </c>
      <c r="F52" s="15">
        <v>0.11</v>
      </c>
      <c r="I52" s="1"/>
      <c r="J52" s="1"/>
      <c r="K52" s="2"/>
      <c r="L52" s="1"/>
    </row>
    <row r="53" spans="1:12" x14ac:dyDescent="0.2">
      <c r="A53" t="s">
        <v>12</v>
      </c>
      <c r="B53" s="14">
        <v>1E-3</v>
      </c>
      <c r="C53" s="14">
        <v>2E-3</v>
      </c>
      <c r="D53" s="14">
        <v>0.01</v>
      </c>
      <c r="E53" s="14">
        <v>0.01</v>
      </c>
      <c r="F53" s="14">
        <v>8.0000000000000002E-3</v>
      </c>
      <c r="I53" s="1"/>
      <c r="J53" s="1"/>
      <c r="K53" s="2"/>
      <c r="L53" s="1"/>
    </row>
    <row r="54" spans="1:12" x14ac:dyDescent="0.2">
      <c r="A54" t="s">
        <v>7</v>
      </c>
      <c r="B54" s="14">
        <f>B52-B53</f>
        <v>7.6999999999999999E-2</v>
      </c>
      <c r="C54" s="14">
        <f t="shared" ref="C54:F54" si="13">C52-C53</f>
        <v>0.16300000000000001</v>
      </c>
      <c r="D54" s="14">
        <f t="shared" si="13"/>
        <v>0.1</v>
      </c>
      <c r="E54" s="14">
        <f t="shared" si="13"/>
        <v>0.10400000000000001</v>
      </c>
      <c r="F54" s="14">
        <f t="shared" si="13"/>
        <v>0.10200000000000001</v>
      </c>
      <c r="G54" s="1"/>
      <c r="H54" s="1"/>
      <c r="I54" s="2"/>
      <c r="J54" s="1"/>
    </row>
    <row r="55" spans="1:12" x14ac:dyDescent="0.2">
      <c r="A55" t="s">
        <v>8</v>
      </c>
      <c r="B55" s="14">
        <f>B52+B53</f>
        <v>7.9000000000000001E-2</v>
      </c>
      <c r="C55" s="14">
        <f t="shared" ref="C55:F55" si="14">C52+C53</f>
        <v>0.16700000000000001</v>
      </c>
      <c r="D55" s="14">
        <f t="shared" si="14"/>
        <v>0.12</v>
      </c>
      <c r="E55" s="14">
        <f t="shared" si="14"/>
        <v>0.124</v>
      </c>
      <c r="F55" s="14">
        <f t="shared" si="14"/>
        <v>0.11799999999999999</v>
      </c>
    </row>
    <row r="56" spans="1:12" x14ac:dyDescent="0.2">
      <c r="A56" t="s">
        <v>13</v>
      </c>
      <c r="B56" s="14">
        <f>((B53/1.645)/B52)</f>
        <v>7.793624814901411E-3</v>
      </c>
      <c r="C56" s="14">
        <f t="shared" ref="C56:F56" si="15">((C53/1.645)/C52)</f>
        <v>7.3685180068158796E-3</v>
      </c>
      <c r="D56" s="14">
        <f t="shared" si="15"/>
        <v>5.5263885051119094E-2</v>
      </c>
      <c r="E56" s="14">
        <f t="shared" si="15"/>
        <v>5.3324801365114916E-2</v>
      </c>
      <c r="F56" s="14">
        <f t="shared" si="15"/>
        <v>4.4211108040895279E-2</v>
      </c>
    </row>
    <row r="57" spans="1:12" x14ac:dyDescent="0.2">
      <c r="B57" s="14"/>
      <c r="C57" s="14"/>
      <c r="D57" s="14"/>
      <c r="E57" s="14"/>
      <c r="F57" s="14"/>
    </row>
    <row r="58" spans="1:12" x14ac:dyDescent="0.2">
      <c r="B58" s="14"/>
      <c r="C58" s="14"/>
      <c r="D58" s="14"/>
      <c r="E58" s="14"/>
      <c r="F58" s="14"/>
    </row>
    <row r="59" spans="1:12" x14ac:dyDescent="0.2">
      <c r="A59" s="24" t="s">
        <v>23</v>
      </c>
      <c r="C59" s="1"/>
      <c r="D59" s="1"/>
      <c r="E59" s="1"/>
      <c r="I59" s="1"/>
      <c r="J59" s="1"/>
      <c r="K59" s="2"/>
      <c r="L59" s="1"/>
    </row>
    <row r="60" spans="1:12" x14ac:dyDescent="0.2">
      <c r="A60" s="20">
        <v>2016</v>
      </c>
      <c r="B60" s="20"/>
      <c r="C60" s="21"/>
      <c r="D60" s="21"/>
      <c r="E60" s="21"/>
      <c r="F60" s="20"/>
    </row>
    <row r="61" spans="1:12" x14ac:dyDescent="0.2">
      <c r="B61" t="s">
        <v>9</v>
      </c>
      <c r="C61" t="s">
        <v>1</v>
      </c>
      <c r="D61" t="s">
        <v>2</v>
      </c>
      <c r="E61" t="s">
        <v>10</v>
      </c>
      <c r="F61" t="s">
        <v>6</v>
      </c>
    </row>
    <row r="62" spans="1:12" x14ac:dyDescent="0.2">
      <c r="A62" t="s">
        <v>11</v>
      </c>
      <c r="B62" s="13"/>
      <c r="C62" s="14"/>
      <c r="D62" s="14"/>
      <c r="E62" s="14"/>
      <c r="F62" s="14"/>
    </row>
    <row r="63" spans="1:12" x14ac:dyDescent="0.2">
      <c r="A63" t="s">
        <v>12</v>
      </c>
      <c r="B63" s="14"/>
      <c r="C63" s="14"/>
      <c r="D63" s="14"/>
      <c r="E63" s="14"/>
      <c r="F63" s="14"/>
    </row>
    <row r="64" spans="1:12" x14ac:dyDescent="0.2">
      <c r="A64" t="s">
        <v>7</v>
      </c>
      <c r="B64" s="14">
        <f>B62-B63</f>
        <v>0</v>
      </c>
      <c r="C64" s="14">
        <f t="shared" ref="C64:F64" si="16">C62-C63</f>
        <v>0</v>
      </c>
      <c r="D64" s="14">
        <f t="shared" si="16"/>
        <v>0</v>
      </c>
      <c r="E64" s="14">
        <f t="shared" si="16"/>
        <v>0</v>
      </c>
      <c r="F64" s="14">
        <f t="shared" si="16"/>
        <v>0</v>
      </c>
    </row>
    <row r="65" spans="1:12" x14ac:dyDescent="0.2">
      <c r="A65" t="s">
        <v>8</v>
      </c>
      <c r="B65" s="14">
        <f>B62+B63</f>
        <v>0</v>
      </c>
      <c r="C65" s="14">
        <f t="shared" ref="C65:F65" si="17">C62+C63</f>
        <v>0</v>
      </c>
      <c r="D65" s="14">
        <f t="shared" si="17"/>
        <v>0</v>
      </c>
      <c r="E65" s="14">
        <f t="shared" si="17"/>
        <v>0</v>
      </c>
      <c r="F65" s="14">
        <f t="shared" si="17"/>
        <v>0</v>
      </c>
    </row>
    <row r="66" spans="1:12" x14ac:dyDescent="0.2">
      <c r="A66" t="s">
        <v>13</v>
      </c>
      <c r="B66" s="14" t="e">
        <f>((B63/1.645)/B62)</f>
        <v>#DIV/0!</v>
      </c>
      <c r="C66" s="14" t="e">
        <f t="shared" ref="C66:F66" si="18">((C63/1.645)/C62)</f>
        <v>#DIV/0!</v>
      </c>
      <c r="D66" s="14" t="e">
        <f t="shared" si="18"/>
        <v>#DIV/0!</v>
      </c>
      <c r="E66" s="14" t="e">
        <f t="shared" si="18"/>
        <v>#DIV/0!</v>
      </c>
      <c r="F66" s="14" t="e">
        <f t="shared" si="18"/>
        <v>#DIV/0!</v>
      </c>
      <c r="I66" s="1"/>
      <c r="J66" s="1"/>
      <c r="K66" s="2"/>
      <c r="L66" s="1"/>
    </row>
    <row r="67" spans="1:12" x14ac:dyDescent="0.2">
      <c r="C67" s="1"/>
      <c r="D67" s="1"/>
      <c r="E67" s="1"/>
      <c r="I67" s="1"/>
      <c r="J67" s="1"/>
      <c r="K67" s="2"/>
      <c r="L67" s="1"/>
    </row>
    <row r="68" spans="1:12" x14ac:dyDescent="0.2">
      <c r="A68" s="24" t="s">
        <v>20</v>
      </c>
      <c r="C68" s="1"/>
      <c r="D68" s="1"/>
      <c r="E68" s="1"/>
      <c r="I68" s="1"/>
      <c r="J68" s="1"/>
      <c r="K68" s="2"/>
      <c r="L68" s="1"/>
    </row>
    <row r="69" spans="1:12" x14ac:dyDescent="0.2">
      <c r="A69" s="20">
        <v>2016</v>
      </c>
      <c r="B69" s="20"/>
      <c r="C69" s="21"/>
      <c r="D69" s="21"/>
      <c r="E69" s="21"/>
      <c r="F69" s="20"/>
      <c r="I69" s="1"/>
      <c r="J69" s="1"/>
      <c r="K69" s="2"/>
      <c r="L69" s="1"/>
    </row>
    <row r="70" spans="1:12" x14ac:dyDescent="0.2">
      <c r="B70" t="s">
        <v>9</v>
      </c>
      <c r="C70" t="s">
        <v>1</v>
      </c>
      <c r="D70" t="s">
        <v>2</v>
      </c>
      <c r="E70" t="s">
        <v>10</v>
      </c>
      <c r="F70" t="s">
        <v>6</v>
      </c>
      <c r="I70" s="1"/>
      <c r="J70" s="1"/>
      <c r="K70" s="2"/>
      <c r="L70" s="1"/>
    </row>
    <row r="71" spans="1:12" x14ac:dyDescent="0.2">
      <c r="A71" t="s">
        <v>11</v>
      </c>
      <c r="B71" s="15"/>
      <c r="C71" s="15"/>
      <c r="D71" s="15"/>
      <c r="E71" s="15"/>
      <c r="F71" s="15"/>
      <c r="I71" s="1"/>
      <c r="J71" s="1"/>
      <c r="K71" s="2"/>
      <c r="L71" s="1"/>
    </row>
    <row r="72" spans="1:12" x14ac:dyDescent="0.2">
      <c r="A72" t="s">
        <v>12</v>
      </c>
      <c r="B72" s="14"/>
      <c r="C72" s="14"/>
      <c r="D72" s="14"/>
      <c r="E72" s="14"/>
      <c r="F72" s="14"/>
      <c r="G72" s="1"/>
      <c r="H72" s="1"/>
      <c r="I72" s="2"/>
      <c r="J72" s="1"/>
    </row>
    <row r="73" spans="1:12" x14ac:dyDescent="0.2">
      <c r="A73" t="s">
        <v>7</v>
      </c>
      <c r="B73" s="15"/>
      <c r="C73" s="15"/>
      <c r="D73" s="15"/>
      <c r="E73" s="15"/>
      <c r="F73" s="15"/>
    </row>
    <row r="74" spans="1:12" x14ac:dyDescent="0.2">
      <c r="A74" t="s">
        <v>8</v>
      </c>
      <c r="B74" s="15"/>
      <c r="C74" s="15"/>
      <c r="D74" s="15"/>
      <c r="E74" s="15"/>
      <c r="F74" s="15"/>
    </row>
    <row r="75" spans="1:12" x14ac:dyDescent="0.2">
      <c r="A75" t="s">
        <v>13</v>
      </c>
      <c r="B75" s="14"/>
      <c r="C75" s="14"/>
      <c r="D75" s="14"/>
      <c r="E75" s="14"/>
      <c r="F75" s="14"/>
    </row>
    <row r="76" spans="1:12" x14ac:dyDescent="0.2">
      <c r="B76" s="14"/>
      <c r="C76" s="14"/>
      <c r="D76" s="14"/>
      <c r="E76" s="14"/>
      <c r="F76" s="14"/>
    </row>
    <row r="77" spans="1:12" x14ac:dyDescent="0.2">
      <c r="A77" s="24" t="s">
        <v>19</v>
      </c>
      <c r="C77" s="1"/>
      <c r="D77" s="1"/>
      <c r="E77" s="1"/>
    </row>
    <row r="78" spans="1:12" x14ac:dyDescent="0.2">
      <c r="A78" s="20">
        <v>2015</v>
      </c>
      <c r="B78" s="20"/>
      <c r="C78" s="21"/>
      <c r="D78" s="21"/>
      <c r="E78" s="21"/>
      <c r="F78" s="20"/>
    </row>
    <row r="79" spans="1:12" x14ac:dyDescent="0.2">
      <c r="B79" t="s">
        <v>9</v>
      </c>
      <c r="C79" t="s">
        <v>1</v>
      </c>
      <c r="D79" t="s">
        <v>2</v>
      </c>
      <c r="E79" t="s">
        <v>10</v>
      </c>
      <c r="F79" t="s">
        <v>6</v>
      </c>
    </row>
    <row r="80" spans="1:12" x14ac:dyDescent="0.2">
      <c r="A80" t="s">
        <v>11</v>
      </c>
      <c r="B80" s="13"/>
      <c r="C80" s="14"/>
      <c r="D80" s="14"/>
      <c r="E80" s="14"/>
      <c r="F80" s="14"/>
      <c r="G80" s="1"/>
      <c r="H80" s="1"/>
      <c r="I80" s="1"/>
      <c r="J80" s="2"/>
      <c r="K80" s="1"/>
    </row>
    <row r="81" spans="1:11" x14ac:dyDescent="0.2">
      <c r="A81" t="s">
        <v>12</v>
      </c>
      <c r="B81" s="14"/>
      <c r="C81" s="14"/>
      <c r="D81" s="14"/>
      <c r="E81" s="14"/>
      <c r="F81" s="14"/>
    </row>
    <row r="82" spans="1:11" x14ac:dyDescent="0.2">
      <c r="A82" t="s">
        <v>7</v>
      </c>
      <c r="B82" s="14"/>
      <c r="C82" s="14"/>
      <c r="D82" s="14"/>
      <c r="E82" s="14"/>
      <c r="F82" s="14"/>
    </row>
    <row r="83" spans="1:11" x14ac:dyDescent="0.2">
      <c r="A83" t="s">
        <v>8</v>
      </c>
      <c r="B83" s="14"/>
      <c r="C83" s="14"/>
      <c r="D83" s="14"/>
      <c r="E83" s="14"/>
      <c r="F83" s="14"/>
    </row>
    <row r="84" spans="1:11" x14ac:dyDescent="0.2">
      <c r="A84" t="s">
        <v>13</v>
      </c>
      <c r="B84" s="14"/>
      <c r="C84" s="14"/>
      <c r="D84" s="14"/>
      <c r="E84" s="14"/>
      <c r="F84" s="14"/>
    </row>
    <row r="85" spans="1:11" x14ac:dyDescent="0.2">
      <c r="C85" s="1"/>
      <c r="D85" s="1"/>
      <c r="E85" s="1"/>
    </row>
    <row r="86" spans="1:11" x14ac:dyDescent="0.2">
      <c r="A86" s="24" t="s">
        <v>20</v>
      </c>
      <c r="C86" s="1"/>
      <c r="D86" s="1"/>
      <c r="E86" s="1"/>
    </row>
    <row r="87" spans="1:11" x14ac:dyDescent="0.2">
      <c r="A87" s="20">
        <v>2015</v>
      </c>
      <c r="B87" s="20"/>
      <c r="C87" s="21"/>
      <c r="D87" s="21"/>
      <c r="E87" s="21"/>
      <c r="F87" s="20"/>
    </row>
    <row r="88" spans="1:11" x14ac:dyDescent="0.2">
      <c r="B88" t="s">
        <v>9</v>
      </c>
      <c r="C88" t="s">
        <v>1</v>
      </c>
      <c r="D88" t="s">
        <v>2</v>
      </c>
      <c r="E88" t="s">
        <v>10</v>
      </c>
      <c r="F88" t="s">
        <v>6</v>
      </c>
    </row>
    <row r="89" spans="1:11" x14ac:dyDescent="0.2">
      <c r="A89" t="s">
        <v>11</v>
      </c>
      <c r="B89" s="15"/>
      <c r="C89" s="15"/>
      <c r="D89" s="15"/>
      <c r="E89" s="15"/>
      <c r="F89" s="15"/>
    </row>
    <row r="90" spans="1:11" x14ac:dyDescent="0.2">
      <c r="A90" t="s">
        <v>12</v>
      </c>
      <c r="B90" s="14"/>
      <c r="C90" s="14"/>
      <c r="D90" s="14"/>
      <c r="E90" s="14"/>
      <c r="F90" s="14"/>
    </row>
    <row r="91" spans="1:11" x14ac:dyDescent="0.2">
      <c r="A91" t="s">
        <v>7</v>
      </c>
      <c r="B91" s="15"/>
      <c r="C91" s="15"/>
      <c r="D91" s="15"/>
      <c r="E91" s="15"/>
      <c r="F91" s="15"/>
    </row>
    <row r="92" spans="1:11" x14ac:dyDescent="0.2">
      <c r="A92" t="s">
        <v>8</v>
      </c>
      <c r="B92" s="15"/>
      <c r="C92" s="15"/>
      <c r="D92" s="15"/>
      <c r="E92" s="15"/>
      <c r="F92" s="15"/>
    </row>
    <row r="93" spans="1:11" x14ac:dyDescent="0.2">
      <c r="A93" t="s">
        <v>13</v>
      </c>
      <c r="B93" s="14"/>
      <c r="C93" s="14"/>
      <c r="D93" s="14"/>
      <c r="E93" s="14"/>
      <c r="F93" s="14"/>
    </row>
    <row r="95" spans="1:11" x14ac:dyDescent="0.2">
      <c r="A95" s="24" t="s">
        <v>19</v>
      </c>
      <c r="C95" s="1"/>
      <c r="D95" s="1"/>
      <c r="E95" s="1"/>
    </row>
    <row r="96" spans="1:11" x14ac:dyDescent="0.2">
      <c r="A96" s="20">
        <v>2014</v>
      </c>
      <c r="B96" s="20"/>
      <c r="C96" s="21"/>
      <c r="D96" s="21"/>
      <c r="E96" s="21"/>
      <c r="F96" s="20"/>
      <c r="H96" s="1"/>
      <c r="I96" s="1"/>
      <c r="J96" s="2"/>
      <c r="K96" s="1"/>
    </row>
    <row r="97" spans="1:11" x14ac:dyDescent="0.2">
      <c r="B97" t="s">
        <v>9</v>
      </c>
      <c r="C97" t="s">
        <v>1</v>
      </c>
      <c r="D97" t="s">
        <v>2</v>
      </c>
      <c r="E97" t="s">
        <v>10</v>
      </c>
      <c r="F97" t="s">
        <v>6</v>
      </c>
      <c r="H97" s="1"/>
      <c r="I97" s="1"/>
      <c r="J97" s="2"/>
      <c r="K97" s="1"/>
    </row>
    <row r="98" spans="1:11" x14ac:dyDescent="0.2">
      <c r="A98" t="s">
        <v>11</v>
      </c>
      <c r="B98" s="8"/>
      <c r="C98" s="9"/>
      <c r="D98" s="9"/>
      <c r="E98" s="9"/>
      <c r="F98" s="9"/>
      <c r="H98" s="1"/>
      <c r="I98" s="1"/>
      <c r="J98" s="2"/>
      <c r="K98" s="1"/>
    </row>
    <row r="99" spans="1:11" x14ac:dyDescent="0.2">
      <c r="A99" t="s">
        <v>12</v>
      </c>
      <c r="B99" s="9"/>
      <c r="C99" s="9"/>
      <c r="D99" s="9"/>
      <c r="E99" s="9"/>
      <c r="F99" s="9"/>
      <c r="H99" s="1"/>
      <c r="I99" s="1"/>
      <c r="J99" s="2"/>
      <c r="K99" s="1"/>
    </row>
    <row r="100" spans="1:11" x14ac:dyDescent="0.2">
      <c r="A100" t="s">
        <v>7</v>
      </c>
      <c r="B100" s="9"/>
      <c r="C100" s="9"/>
      <c r="D100" s="9"/>
      <c r="E100" s="9"/>
      <c r="F100" s="9"/>
      <c r="H100" s="1"/>
      <c r="I100" s="1"/>
      <c r="J100" s="2"/>
      <c r="K100" s="1"/>
    </row>
    <row r="101" spans="1:11" x14ac:dyDescent="0.2">
      <c r="A101" t="s">
        <v>8</v>
      </c>
      <c r="B101" s="9"/>
      <c r="C101" s="9"/>
      <c r="D101" s="9"/>
      <c r="E101" s="9"/>
      <c r="F101" s="9"/>
    </row>
    <row r="102" spans="1:11" x14ac:dyDescent="0.2">
      <c r="A102" t="s">
        <v>13</v>
      </c>
      <c r="B102" s="9"/>
      <c r="C102" s="9"/>
      <c r="D102" s="9"/>
      <c r="E102" s="9"/>
      <c r="F102" s="9"/>
    </row>
    <row r="103" spans="1:11" x14ac:dyDescent="0.2">
      <c r="C103" s="1"/>
      <c r="D103" s="1"/>
      <c r="E103" s="1"/>
    </row>
    <row r="104" spans="1:11" x14ac:dyDescent="0.2">
      <c r="A104" s="24" t="s">
        <v>20</v>
      </c>
      <c r="C104" s="1"/>
      <c r="D104" s="1"/>
      <c r="E104" s="1"/>
    </row>
    <row r="105" spans="1:11" x14ac:dyDescent="0.2">
      <c r="A105" s="20">
        <v>2014</v>
      </c>
      <c r="B105" s="20"/>
      <c r="C105" s="21"/>
      <c r="D105" s="21"/>
      <c r="E105" s="21"/>
      <c r="F105" s="20"/>
    </row>
    <row r="106" spans="1:11" x14ac:dyDescent="0.2">
      <c r="B106" t="s">
        <v>9</v>
      </c>
      <c r="C106" t="s">
        <v>1</v>
      </c>
      <c r="D106" t="s">
        <v>2</v>
      </c>
      <c r="E106" t="s">
        <v>10</v>
      </c>
      <c r="F106" t="s">
        <v>6</v>
      </c>
    </row>
    <row r="107" spans="1:11" x14ac:dyDescent="0.2">
      <c r="A107" t="s">
        <v>11</v>
      </c>
      <c r="B107" s="6"/>
      <c r="C107" s="9"/>
      <c r="D107" s="9"/>
      <c r="E107" s="9"/>
      <c r="F107" s="9"/>
    </row>
    <row r="108" spans="1:11" x14ac:dyDescent="0.2">
      <c r="A108" t="s">
        <v>12</v>
      </c>
      <c r="B108" s="9"/>
      <c r="C108" s="9"/>
      <c r="D108" s="9"/>
      <c r="E108" s="9"/>
      <c r="F108" s="9"/>
      <c r="G108" s="1"/>
      <c r="H108" s="1"/>
      <c r="I108" s="1"/>
      <c r="J108" s="2"/>
      <c r="K108" s="1"/>
    </row>
    <row r="109" spans="1:11" x14ac:dyDescent="0.2">
      <c r="A109" t="s">
        <v>7</v>
      </c>
      <c r="B109" s="10"/>
      <c r="C109" s="10"/>
      <c r="D109" s="10"/>
      <c r="E109" s="10"/>
      <c r="F109" s="10"/>
    </row>
    <row r="110" spans="1:11" x14ac:dyDescent="0.2">
      <c r="A110" t="s">
        <v>8</v>
      </c>
      <c r="B110" s="10"/>
      <c r="C110" s="10"/>
      <c r="D110" s="10"/>
      <c r="E110" s="10"/>
      <c r="F110" s="10"/>
    </row>
    <row r="111" spans="1:11" x14ac:dyDescent="0.2">
      <c r="A111" t="s">
        <v>13</v>
      </c>
      <c r="B111" s="9"/>
      <c r="C111" s="9"/>
      <c r="D111" s="9"/>
      <c r="E111" s="9"/>
      <c r="F111" s="9"/>
    </row>
    <row r="112" spans="1:11" x14ac:dyDescent="0.2">
      <c r="B112" s="9"/>
      <c r="C112" s="9"/>
      <c r="D112" s="9"/>
      <c r="E112" s="9"/>
      <c r="F112" s="9"/>
    </row>
    <row r="113" spans="1:11" x14ac:dyDescent="0.2">
      <c r="A113" s="24" t="s">
        <v>19</v>
      </c>
    </row>
    <row r="114" spans="1:11" x14ac:dyDescent="0.2">
      <c r="A114" s="20">
        <v>2013</v>
      </c>
      <c r="B114" s="20"/>
      <c r="C114" s="20"/>
      <c r="D114" s="20"/>
      <c r="E114" s="20"/>
      <c r="F114" s="20"/>
    </row>
    <row r="115" spans="1:11" x14ac:dyDescent="0.2">
      <c r="B115" t="s">
        <v>9</v>
      </c>
      <c r="C115" t="s">
        <v>1</v>
      </c>
      <c r="D115" t="s">
        <v>2</v>
      </c>
      <c r="E115" t="s">
        <v>10</v>
      </c>
      <c r="F115" t="s">
        <v>6</v>
      </c>
    </row>
    <row r="116" spans="1:11" x14ac:dyDescent="0.2">
      <c r="A116" t="s">
        <v>11</v>
      </c>
      <c r="B116" s="5"/>
      <c r="C116" s="6"/>
      <c r="D116" s="6"/>
      <c r="E116" s="6"/>
      <c r="F116" s="6"/>
      <c r="G116" s="1"/>
      <c r="H116" s="1"/>
      <c r="I116" s="1"/>
      <c r="J116" s="2"/>
      <c r="K116" s="1"/>
    </row>
    <row r="117" spans="1:11" x14ac:dyDescent="0.2">
      <c r="A117" t="s">
        <v>12</v>
      </c>
      <c r="B117" s="5"/>
      <c r="C117" s="6"/>
      <c r="D117" s="6"/>
      <c r="E117" s="6"/>
      <c r="F117" s="6"/>
    </row>
    <row r="118" spans="1:11" x14ac:dyDescent="0.2">
      <c r="A118" t="s">
        <v>7</v>
      </c>
      <c r="B118" s="5"/>
      <c r="C118" s="6"/>
      <c r="D118" s="6"/>
      <c r="E118" s="6"/>
      <c r="F118" s="6"/>
    </row>
    <row r="119" spans="1:11" x14ac:dyDescent="0.2">
      <c r="A119" t="s">
        <v>8</v>
      </c>
      <c r="B119" s="5"/>
      <c r="C119" s="6"/>
      <c r="D119" s="6"/>
      <c r="E119" s="6"/>
      <c r="F119" s="6"/>
    </row>
    <row r="120" spans="1:11" x14ac:dyDescent="0.2">
      <c r="A120" t="s">
        <v>13</v>
      </c>
      <c r="B120" s="5"/>
      <c r="C120" s="6"/>
      <c r="D120" s="6"/>
      <c r="E120" s="6"/>
      <c r="F120" s="6"/>
    </row>
    <row r="122" spans="1:11" x14ac:dyDescent="0.2">
      <c r="A122" s="20">
        <v>2013</v>
      </c>
      <c r="B122" s="22"/>
      <c r="C122" s="23"/>
      <c r="D122" s="23"/>
      <c r="E122" s="23"/>
      <c r="F122" s="20"/>
    </row>
    <row r="123" spans="1:11" x14ac:dyDescent="0.2">
      <c r="A123" s="24" t="s">
        <v>20</v>
      </c>
      <c r="B123" s="4"/>
      <c r="C123" s="1"/>
      <c r="D123" s="1"/>
      <c r="E123" s="1"/>
      <c r="F123" s="1"/>
    </row>
    <row r="124" spans="1:11" x14ac:dyDescent="0.2">
      <c r="A124" t="s">
        <v>11</v>
      </c>
      <c r="B124" s="5"/>
      <c r="C124" s="6"/>
      <c r="D124" s="6"/>
      <c r="E124" s="6"/>
      <c r="F124" s="6"/>
    </row>
    <row r="125" spans="1:11" x14ac:dyDescent="0.2">
      <c r="A125" t="s">
        <v>12</v>
      </c>
      <c r="B125" s="5"/>
      <c r="C125" s="6"/>
      <c r="D125" s="6"/>
      <c r="E125" s="6"/>
      <c r="F125" s="6"/>
    </row>
    <row r="126" spans="1:11" x14ac:dyDescent="0.2">
      <c r="A126" t="s">
        <v>7</v>
      </c>
      <c r="B126" s="5"/>
      <c r="C126" s="6"/>
      <c r="D126" s="6"/>
      <c r="E126" s="6"/>
      <c r="F126" s="6"/>
    </row>
    <row r="127" spans="1:11" x14ac:dyDescent="0.2">
      <c r="A127" t="s">
        <v>8</v>
      </c>
      <c r="B127" s="5"/>
      <c r="C127" s="6"/>
      <c r="D127" s="6"/>
      <c r="E127" s="6"/>
      <c r="F127" s="6"/>
    </row>
    <row r="128" spans="1:11" x14ac:dyDescent="0.2">
      <c r="A128" t="s">
        <v>13</v>
      </c>
      <c r="B128" s="5"/>
      <c r="C128" s="7"/>
      <c r="D128" s="7"/>
      <c r="E128" s="7"/>
      <c r="F128" s="6"/>
    </row>
    <row r="129" spans="1:5" x14ac:dyDescent="0.2">
      <c r="C129" s="1"/>
      <c r="D129" s="1"/>
      <c r="E129" s="1"/>
    </row>
    <row r="130" spans="1:5" x14ac:dyDescent="0.2">
      <c r="A130" t="s">
        <v>14</v>
      </c>
      <c r="C130" s="1"/>
      <c r="D130" s="1" t="s">
        <v>17</v>
      </c>
      <c r="E130" s="1"/>
    </row>
    <row r="131" spans="1:5" x14ac:dyDescent="0.2">
      <c r="A131" t="s">
        <v>15</v>
      </c>
      <c r="C131" s="1"/>
      <c r="D131" s="1"/>
      <c r="E131" s="1"/>
    </row>
    <row r="132" spans="1:5" x14ac:dyDescent="0.2">
      <c r="A132" t="s">
        <v>16</v>
      </c>
    </row>
    <row r="133" spans="1:5" x14ac:dyDescent="0.2">
      <c r="A133" t="s">
        <v>18</v>
      </c>
      <c r="C133" s="3"/>
      <c r="D133" s="3"/>
      <c r="E133" s="3"/>
    </row>
    <row r="134" spans="1:5" x14ac:dyDescent="0.2">
      <c r="C134" s="1"/>
      <c r="D134" s="1"/>
      <c r="E134" s="1"/>
    </row>
    <row r="135" spans="1:5" x14ac:dyDescent="0.2">
      <c r="C135" s="1"/>
      <c r="D135" s="1"/>
      <c r="E135" s="1"/>
    </row>
    <row r="136" spans="1:5" x14ac:dyDescent="0.2">
      <c r="C136" s="1"/>
      <c r="D136" s="1"/>
      <c r="E136" s="1"/>
    </row>
    <row r="137" spans="1:5" x14ac:dyDescent="0.2">
      <c r="C137" s="1"/>
      <c r="D137" s="1"/>
      <c r="E137" s="1"/>
    </row>
    <row r="138" spans="1:5" x14ac:dyDescent="0.2">
      <c r="C138" s="1"/>
      <c r="D138" s="1"/>
      <c r="E138" s="1"/>
    </row>
    <row r="140" spans="1:5" x14ac:dyDescent="0.2">
      <c r="C140" s="3"/>
      <c r="D140" s="3"/>
      <c r="E140" s="3"/>
    </row>
    <row r="141" spans="1:5" x14ac:dyDescent="0.2">
      <c r="C141" s="1"/>
      <c r="D141" s="1"/>
      <c r="E141" s="1"/>
    </row>
    <row r="142" spans="1:5" x14ac:dyDescent="0.2">
      <c r="C142" s="1"/>
      <c r="D142" s="1"/>
      <c r="E142" s="1"/>
    </row>
    <row r="143" spans="1:5" x14ac:dyDescent="0.2">
      <c r="C143" s="1"/>
      <c r="D143" s="1"/>
      <c r="E143" s="1"/>
    </row>
    <row r="144" spans="1:5" x14ac:dyDescent="0.2">
      <c r="C144" s="1"/>
      <c r="D144" s="1"/>
      <c r="E144" s="1"/>
    </row>
    <row r="145" spans="3:5" x14ac:dyDescent="0.2">
      <c r="C145" s="1"/>
      <c r="D145" s="1"/>
      <c r="E145" s="1"/>
    </row>
    <row r="147" spans="3:5" x14ac:dyDescent="0.2">
      <c r="C147" s="3"/>
      <c r="D147" s="3"/>
      <c r="E147" s="3"/>
    </row>
    <row r="148" spans="3:5" x14ac:dyDescent="0.2">
      <c r="C148" s="1"/>
      <c r="D148" s="1"/>
      <c r="E148" s="1"/>
    </row>
    <row r="149" spans="3:5" x14ac:dyDescent="0.2">
      <c r="C149" s="1"/>
      <c r="D149" s="1"/>
      <c r="E149" s="1"/>
    </row>
    <row r="150" spans="3:5" x14ac:dyDescent="0.2">
      <c r="C150" s="1"/>
      <c r="D150" s="1"/>
      <c r="E150" s="1"/>
    </row>
    <row r="151" spans="3:5" x14ac:dyDescent="0.2">
      <c r="C151" s="1"/>
      <c r="D151" s="1"/>
      <c r="E151" s="1"/>
    </row>
    <row r="152" spans="3:5" x14ac:dyDescent="0.2">
      <c r="C152" s="1"/>
      <c r="D152" s="1"/>
      <c r="E152" s="1"/>
    </row>
    <row r="154" spans="3:5" x14ac:dyDescent="0.2">
      <c r="C154" s="3"/>
      <c r="D154" s="3"/>
      <c r="E154" s="3"/>
    </row>
    <row r="155" spans="3:5" x14ac:dyDescent="0.2">
      <c r="C155" s="1"/>
      <c r="D155" s="1"/>
      <c r="E155" s="1"/>
    </row>
    <row r="156" spans="3:5" x14ac:dyDescent="0.2">
      <c r="C156" s="1"/>
      <c r="D156" s="1"/>
      <c r="E156" s="1"/>
    </row>
    <row r="157" spans="3:5" x14ac:dyDescent="0.2">
      <c r="C157" s="1"/>
      <c r="D157" s="1"/>
      <c r="E157" s="1"/>
    </row>
    <row r="158" spans="3:5" x14ac:dyDescent="0.2">
      <c r="C158" s="1"/>
      <c r="D158" s="1"/>
      <c r="E158" s="1"/>
    </row>
    <row r="159" spans="3:5" x14ac:dyDescent="0.2">
      <c r="C159" s="1"/>
      <c r="D159" s="1"/>
      <c r="E159" s="1"/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workbookViewId="0">
      <selection activeCell="I14" sqref="I14"/>
    </sheetView>
  </sheetViews>
  <sheetFormatPr defaultRowHeight="14.25" x14ac:dyDescent="0.2"/>
  <sheetData>
    <row r="1" spans="1:10" x14ac:dyDescent="0.2">
      <c r="A1" s="16" t="s">
        <v>4</v>
      </c>
      <c r="B1" s="16"/>
      <c r="C1" s="16"/>
      <c r="D1" s="16"/>
      <c r="E1" s="16"/>
    </row>
    <row r="2" spans="1:10" x14ac:dyDescent="0.2">
      <c r="A2" s="16"/>
      <c r="B2" s="24">
        <v>2009</v>
      </c>
      <c r="C2" s="24">
        <v>2010</v>
      </c>
      <c r="D2" s="24">
        <v>2011</v>
      </c>
      <c r="E2" s="24">
        <v>2012</v>
      </c>
      <c r="F2" s="24">
        <v>2013</v>
      </c>
      <c r="G2" s="24">
        <v>2014</v>
      </c>
      <c r="H2" s="24">
        <v>2015</v>
      </c>
      <c r="I2" s="24">
        <v>2016</v>
      </c>
      <c r="J2" s="17">
        <v>2017</v>
      </c>
    </row>
    <row r="3" spans="1:10" x14ac:dyDescent="0.2">
      <c r="A3" s="16" t="s">
        <v>0</v>
      </c>
      <c r="B3" s="1"/>
      <c r="C3" s="1"/>
      <c r="D3" s="2"/>
      <c r="E3" s="1"/>
      <c r="F3" s="18"/>
      <c r="G3" s="18"/>
      <c r="H3" s="19"/>
      <c r="I3" s="18"/>
      <c r="J3" s="18"/>
    </row>
    <row r="4" spans="1:10" x14ac:dyDescent="0.2">
      <c r="A4" s="16" t="s">
        <v>1</v>
      </c>
      <c r="B4" s="1"/>
      <c r="C4" s="1"/>
      <c r="D4" s="2"/>
      <c r="E4" s="1"/>
      <c r="F4" s="18"/>
      <c r="G4" s="18"/>
      <c r="H4" s="18"/>
      <c r="I4" s="18"/>
      <c r="J4" s="18"/>
    </row>
    <row r="5" spans="1:10" x14ac:dyDescent="0.2">
      <c r="A5" s="16" t="s">
        <v>6</v>
      </c>
      <c r="B5" s="1"/>
      <c r="C5" s="1"/>
      <c r="D5" s="2"/>
      <c r="E5" s="1"/>
      <c r="F5" s="18"/>
      <c r="G5" s="18"/>
      <c r="H5" s="18"/>
      <c r="I5" s="18"/>
      <c r="J5" s="18"/>
    </row>
    <row r="6" spans="1:10" x14ac:dyDescent="0.2">
      <c r="A6" s="16" t="s">
        <v>2</v>
      </c>
      <c r="B6" s="1"/>
      <c r="C6" s="1"/>
      <c r="D6" s="2"/>
      <c r="E6" s="1"/>
      <c r="F6" s="18"/>
      <c r="G6" s="18"/>
      <c r="H6" s="18"/>
      <c r="I6" s="18"/>
      <c r="J6" s="18"/>
    </row>
    <row r="7" spans="1:10" x14ac:dyDescent="0.2">
      <c r="A7" s="16" t="s">
        <v>3</v>
      </c>
      <c r="B7" s="1"/>
      <c r="C7" s="1"/>
      <c r="D7" s="2"/>
      <c r="E7" s="1"/>
      <c r="F7" s="18"/>
      <c r="G7" s="18"/>
      <c r="H7" s="18"/>
      <c r="I7" s="18"/>
      <c r="J7" s="18"/>
    </row>
    <row r="8" spans="1:10" x14ac:dyDescent="0.2">
      <c r="A8" s="16"/>
      <c r="F8" s="18"/>
      <c r="G8" s="18"/>
      <c r="H8" s="18"/>
      <c r="I8" s="16"/>
      <c r="J8" s="16"/>
    </row>
    <row r="9" spans="1:10" x14ac:dyDescent="0.2">
      <c r="A9" s="16" t="s">
        <v>5</v>
      </c>
      <c r="F9" s="18"/>
      <c r="G9" s="18"/>
      <c r="H9" s="18"/>
      <c r="I9" s="16"/>
      <c r="J9" s="16"/>
    </row>
    <row r="10" spans="1:10" x14ac:dyDescent="0.2">
      <c r="A10" s="16"/>
      <c r="B10" s="24">
        <v>2009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  <c r="J10" s="17">
        <v>2017</v>
      </c>
    </row>
    <row r="11" spans="1:10" x14ac:dyDescent="0.2">
      <c r="A11" s="16" t="s">
        <v>0</v>
      </c>
      <c r="B11" s="1"/>
      <c r="C11" s="1"/>
      <c r="D11" s="2"/>
      <c r="E11" s="1"/>
      <c r="F11" s="18"/>
      <c r="G11" s="18"/>
      <c r="H11" s="18"/>
      <c r="I11" s="18"/>
      <c r="J11" s="18"/>
    </row>
    <row r="12" spans="1:10" x14ac:dyDescent="0.2">
      <c r="A12" s="16" t="s">
        <v>1</v>
      </c>
      <c r="B12" s="1"/>
      <c r="C12" s="1"/>
      <c r="D12" s="2"/>
      <c r="E12" s="1"/>
      <c r="F12" s="18"/>
      <c r="G12" s="18"/>
      <c r="H12" s="18"/>
      <c r="I12" s="18"/>
      <c r="J12" s="18"/>
    </row>
    <row r="13" spans="1:10" x14ac:dyDescent="0.2">
      <c r="A13" s="16" t="s">
        <v>6</v>
      </c>
      <c r="B13" s="1"/>
      <c r="C13" s="1"/>
      <c r="D13" s="2"/>
      <c r="E13" s="1"/>
      <c r="F13" s="18"/>
      <c r="G13" s="18"/>
      <c r="H13" s="18"/>
      <c r="I13" s="18"/>
      <c r="J13" s="18"/>
    </row>
    <row r="14" spans="1:10" x14ac:dyDescent="0.2">
      <c r="A14" s="16" t="s">
        <v>2</v>
      </c>
      <c r="B14" s="1"/>
      <c r="C14" s="1"/>
      <c r="D14" s="2"/>
      <c r="E14" s="1"/>
      <c r="F14" s="18"/>
      <c r="G14" s="18"/>
      <c r="H14" s="18"/>
      <c r="I14" s="18"/>
      <c r="J14" s="18"/>
    </row>
    <row r="15" spans="1:10" x14ac:dyDescent="0.2">
      <c r="A15" s="16" t="s">
        <v>3</v>
      </c>
      <c r="B15" s="1"/>
      <c r="C15" s="1"/>
      <c r="D15" s="2"/>
      <c r="E15" s="1"/>
      <c r="F15" s="18"/>
      <c r="G15" s="18"/>
      <c r="H15" s="18"/>
      <c r="I15" s="18"/>
      <c r="J15" s="18"/>
    </row>
    <row r="16" spans="1:10" x14ac:dyDescent="0.2">
      <c r="A16" s="16"/>
      <c r="B16" s="16"/>
      <c r="C16" s="16"/>
      <c r="D16" s="16"/>
      <c r="E16" s="16"/>
    </row>
    <row r="17" spans="1:5" x14ac:dyDescent="0.2">
      <c r="A17" s="16"/>
      <c r="B17" s="16"/>
      <c r="C17" s="16"/>
      <c r="D17" s="16"/>
      <c r="E17" s="16"/>
    </row>
    <row r="18" spans="1:5" x14ac:dyDescent="0.2">
      <c r="A18" s="16"/>
      <c r="B18" s="16"/>
      <c r="C18" s="16"/>
      <c r="D18" s="16"/>
      <c r="E18" s="16"/>
    </row>
    <row r="19" spans="1:5" x14ac:dyDescent="0.2">
      <c r="A19" s="16" t="s">
        <v>21</v>
      </c>
      <c r="B19" s="16"/>
      <c r="C19" s="16"/>
      <c r="D19" s="16"/>
      <c r="E19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Sex</vt:lpstr>
      <vt:lpstr>With Margin of Error</vt:lpstr>
      <vt:lpstr>10-Year</vt:lpstr>
    </vt:vector>
  </TitlesOfParts>
  <Company>Austin Independent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a106159</dc:creator>
  <cp:lastModifiedBy>Carlos Soto</cp:lastModifiedBy>
  <dcterms:created xsi:type="dcterms:W3CDTF">2010-07-29T14:46:07Z</dcterms:created>
  <dcterms:modified xsi:type="dcterms:W3CDTF">2025-09-16T22:08:44Z</dcterms:modified>
</cp:coreProperties>
</file>