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1.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esea\OneDrive\Documents\Dashboards\2025 Dashboard Drilldowns\Uninsured\For Web\"/>
    </mc:Choice>
  </mc:AlternateContent>
  <xr:revisionPtr revIDLastSave="0" documentId="13_ncr:1_{FDFA7C2F-2CE3-4481-8CF6-2C8060AA56EB}" xr6:coauthVersionLast="47" xr6:coauthVersionMax="47" xr10:uidLastSave="{00000000-0000-0000-0000-000000000000}"/>
  <bookViews>
    <workbookView xWindow="-120" yWindow="-120" windowWidth="20730" windowHeight="11040" xr2:uid="{00000000-000D-0000-FFFF-FFFF00000000}"/>
  </bookViews>
  <sheets>
    <sheet name="2023" sheetId="6" r:id="rId1"/>
    <sheet name="2022" sheetId="4" r:id="rId2"/>
    <sheet name="2021" sheetId="5" r:id="rId3"/>
    <sheet name="2019" sheetId="3" r:id="rId4"/>
    <sheet name="2017" sheetId="2" r:id="rId5"/>
    <sheet name="2015 &amp; 2016" sheetId="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6" i="6" l="1"/>
  <c r="M26" i="6"/>
  <c r="N25" i="6"/>
  <c r="L25" i="6" s="1"/>
  <c r="M25" i="6"/>
  <c r="N24" i="6"/>
  <c r="L24" i="6" s="1"/>
  <c r="M24" i="6"/>
  <c r="N23" i="6"/>
  <c r="M23" i="6"/>
  <c r="N22" i="6"/>
  <c r="L22" i="6" s="1"/>
  <c r="M22" i="6"/>
  <c r="N14" i="6"/>
  <c r="M14" i="6"/>
  <c r="L14" i="6"/>
  <c r="K14" i="6"/>
  <c r="K15" i="6" s="1"/>
  <c r="K18" i="6" s="1"/>
  <c r="J14" i="6"/>
  <c r="J15" i="6" s="1"/>
  <c r="L6" i="6"/>
  <c r="L9" i="6" s="1"/>
  <c r="N5" i="6"/>
  <c r="M5" i="6"/>
  <c r="L5" i="6"/>
  <c r="K5" i="6"/>
  <c r="K6" i="6" s="1"/>
  <c r="J5" i="6"/>
  <c r="N22" i="4"/>
  <c r="M22" i="4"/>
  <c r="L22" i="4"/>
  <c r="N26" i="5"/>
  <c r="L26" i="5" s="1"/>
  <c r="M26" i="5"/>
  <c r="N25" i="5"/>
  <c r="L25" i="5" s="1"/>
  <c r="M25" i="5"/>
  <c r="N24" i="5"/>
  <c r="L24" i="5" s="1"/>
  <c r="M24" i="5"/>
  <c r="N23" i="5"/>
  <c r="L23" i="5" s="1"/>
  <c r="M23" i="5"/>
  <c r="N22" i="5"/>
  <c r="M22" i="5"/>
  <c r="L22" i="5"/>
  <c r="N15" i="5"/>
  <c r="N18" i="5" s="1"/>
  <c r="M15" i="5"/>
  <c r="M18" i="5" s="1"/>
  <c r="N14" i="5"/>
  <c r="N16" i="5" s="1"/>
  <c r="M14" i="5"/>
  <c r="M16" i="5" s="1"/>
  <c r="L14" i="5"/>
  <c r="L15" i="5" s="1"/>
  <c r="K14" i="5"/>
  <c r="K15" i="5" s="1"/>
  <c r="K18" i="5" s="1"/>
  <c r="J14" i="5"/>
  <c r="N6" i="5"/>
  <c r="N9" i="5" s="1"/>
  <c r="N5" i="5"/>
  <c r="N7" i="5" s="1"/>
  <c r="M5" i="5"/>
  <c r="M6" i="5" s="1"/>
  <c r="M9" i="5" s="1"/>
  <c r="L5" i="5"/>
  <c r="L6" i="5" s="1"/>
  <c r="K5" i="5"/>
  <c r="J5" i="5"/>
  <c r="N26" i="4"/>
  <c r="L26" i="4" s="1"/>
  <c r="M26" i="4"/>
  <c r="N25" i="4"/>
  <c r="L25" i="4" s="1"/>
  <c r="M25" i="4"/>
  <c r="N24" i="4"/>
  <c r="M24" i="4"/>
  <c r="N23" i="4"/>
  <c r="L23" i="4" s="1"/>
  <c r="M23" i="4"/>
  <c r="N15" i="4"/>
  <c r="N17" i="4" s="1"/>
  <c r="M15" i="4"/>
  <c r="M18" i="4" s="1"/>
  <c r="N14" i="4"/>
  <c r="M14" i="4"/>
  <c r="L14" i="4"/>
  <c r="L15" i="4" s="1"/>
  <c r="L18" i="4" s="1"/>
  <c r="K14" i="4"/>
  <c r="J14" i="4"/>
  <c r="N6" i="4"/>
  <c r="N9" i="4" s="1"/>
  <c r="J6" i="4"/>
  <c r="J9" i="4" s="1"/>
  <c r="N5" i="4"/>
  <c r="M5" i="4"/>
  <c r="M6" i="4" s="1"/>
  <c r="L5" i="4"/>
  <c r="K5" i="4"/>
  <c r="J5" i="4"/>
  <c r="N26" i="3"/>
  <c r="M26" i="3"/>
  <c r="L26" i="3"/>
  <c r="N25" i="3"/>
  <c r="M25" i="3"/>
  <c r="L25" i="3"/>
  <c r="N24" i="3"/>
  <c r="L24" i="3" s="1"/>
  <c r="M24" i="3"/>
  <c r="N23" i="3"/>
  <c r="M23" i="3"/>
  <c r="L23" i="3"/>
  <c r="N22" i="3"/>
  <c r="M22" i="3"/>
  <c r="L22" i="3"/>
  <c r="N18" i="3"/>
  <c r="N15" i="3"/>
  <c r="N17" i="3" s="1"/>
  <c r="M15" i="3"/>
  <c r="M18" i="3" s="1"/>
  <c r="N14" i="3"/>
  <c r="N16" i="3" s="1"/>
  <c r="M14" i="3"/>
  <c r="M16" i="3" s="1"/>
  <c r="L14" i="3"/>
  <c r="L15" i="3" s="1"/>
  <c r="K14" i="3"/>
  <c r="K15" i="3" s="1"/>
  <c r="J14" i="3"/>
  <c r="J9" i="3"/>
  <c r="J7" i="3"/>
  <c r="N6" i="3"/>
  <c r="N9" i="3" s="1"/>
  <c r="J6" i="3"/>
  <c r="J8" i="3" s="1"/>
  <c r="N5" i="3"/>
  <c r="N7" i="3" s="1"/>
  <c r="M5" i="3"/>
  <c r="M6" i="3" s="1"/>
  <c r="L5" i="3"/>
  <c r="L6" i="3" s="1"/>
  <c r="K5" i="3"/>
  <c r="J5" i="3"/>
  <c r="L26" i="6" l="1"/>
  <c r="L7" i="6"/>
  <c r="L23" i="6"/>
  <c r="K16" i="6"/>
  <c r="J18" i="6"/>
  <c r="J16" i="6"/>
  <c r="J17" i="6"/>
  <c r="K9" i="6"/>
  <c r="K7" i="6"/>
  <c r="K8" i="6"/>
  <c r="L15" i="6"/>
  <c r="L18" i="6" s="1"/>
  <c r="N6" i="6"/>
  <c r="L8" i="6"/>
  <c r="M15" i="6"/>
  <c r="K17" i="6"/>
  <c r="N15" i="6"/>
  <c r="M6" i="6"/>
  <c r="M9" i="6" s="1"/>
  <c r="J6" i="6"/>
  <c r="J9" i="6" s="1"/>
  <c r="J7" i="4"/>
  <c r="N18" i="4"/>
  <c r="J8" i="4"/>
  <c r="L24" i="4"/>
  <c r="M16" i="4"/>
  <c r="N7" i="4"/>
  <c r="N16" i="4"/>
  <c r="L8" i="5"/>
  <c r="L9" i="5"/>
  <c r="L18" i="5"/>
  <c r="L17" i="5"/>
  <c r="K8" i="5"/>
  <c r="K7" i="5"/>
  <c r="N8" i="5"/>
  <c r="M17" i="5"/>
  <c r="K16" i="5"/>
  <c r="N17" i="5"/>
  <c r="L16" i="5"/>
  <c r="K17" i="5"/>
  <c r="M8" i="5"/>
  <c r="L7" i="5"/>
  <c r="J6" i="5"/>
  <c r="K6" i="5"/>
  <c r="K9" i="5" s="1"/>
  <c r="J15" i="5"/>
  <c r="J18" i="5" s="1"/>
  <c r="M7" i="5"/>
  <c r="M8" i="4"/>
  <c r="M9" i="4"/>
  <c r="M17" i="4"/>
  <c r="M7" i="4"/>
  <c r="L16" i="4"/>
  <c r="K6" i="4"/>
  <c r="K9" i="4" s="1"/>
  <c r="J15" i="4"/>
  <c r="J18" i="4" s="1"/>
  <c r="L6" i="4"/>
  <c r="K15" i="4"/>
  <c r="L17" i="4"/>
  <c r="K7" i="4"/>
  <c r="N8" i="4"/>
  <c r="L9" i="3"/>
  <c r="L8" i="3"/>
  <c r="M9" i="3"/>
  <c r="M8" i="3"/>
  <c r="K8" i="3"/>
  <c r="J17" i="3"/>
  <c r="K18" i="3"/>
  <c r="K17" i="3"/>
  <c r="L18" i="3"/>
  <c r="L17" i="3"/>
  <c r="N8" i="3"/>
  <c r="J16" i="3"/>
  <c r="M17" i="3"/>
  <c r="L7" i="3"/>
  <c r="K16" i="3"/>
  <c r="M7" i="3"/>
  <c r="L16" i="3"/>
  <c r="K6" i="3"/>
  <c r="K9" i="3" s="1"/>
  <c r="J15" i="3"/>
  <c r="J18" i="3" s="1"/>
  <c r="L17" i="6" l="1"/>
  <c r="M17" i="6"/>
  <c r="M18" i="6"/>
  <c r="N8" i="6"/>
  <c r="N9" i="6"/>
  <c r="N7" i="6"/>
  <c r="L16" i="6"/>
  <c r="N16" i="6"/>
  <c r="N18" i="6"/>
  <c r="M7" i="6"/>
  <c r="J8" i="6"/>
  <c r="M8" i="6"/>
  <c r="N17" i="6"/>
  <c r="J7" i="6"/>
  <c r="M16" i="6"/>
  <c r="J16" i="4"/>
  <c r="J16" i="5"/>
  <c r="J9" i="5"/>
  <c r="J7" i="5"/>
  <c r="J8" i="5"/>
  <c r="J17" i="5"/>
  <c r="L8" i="4"/>
  <c r="L9" i="4"/>
  <c r="L7" i="4"/>
  <c r="K8" i="4"/>
  <c r="K18" i="4"/>
  <c r="K17" i="4"/>
  <c r="K16" i="4"/>
  <c r="J17" i="4"/>
  <c r="K7" i="3"/>
  <c r="N26" i="2"/>
  <c r="M26" i="2"/>
  <c r="L26" i="2"/>
  <c r="N25" i="2"/>
  <c r="M25" i="2"/>
  <c r="L25" i="2" s="1"/>
  <c r="N24" i="2"/>
  <c r="L24" i="2" s="1"/>
  <c r="M24" i="2"/>
  <c r="N23" i="2"/>
  <c r="M23" i="2"/>
  <c r="L23" i="2"/>
  <c r="N22" i="2"/>
  <c r="L22" i="2" s="1"/>
  <c r="M22" i="2"/>
  <c r="N14" i="2"/>
  <c r="M14" i="2"/>
  <c r="L14" i="2"/>
  <c r="L15" i="2" s="1"/>
  <c r="L18" i="2" s="1"/>
  <c r="K14" i="2"/>
  <c r="K15" i="2" s="1"/>
  <c r="J14" i="2"/>
  <c r="J6" i="2"/>
  <c r="J7" i="2" s="1"/>
  <c r="N5" i="2"/>
  <c r="M5" i="2"/>
  <c r="M6" i="2" s="1"/>
  <c r="M9" i="2" s="1"/>
  <c r="L5" i="2"/>
  <c r="L6" i="2" s="1"/>
  <c r="K5" i="2"/>
  <c r="J5" i="2"/>
  <c r="J8" i="2" s="1"/>
  <c r="U173" i="1"/>
  <c r="T172" i="1"/>
  <c r="K18" i="2" l="1"/>
  <c r="K16" i="2"/>
  <c r="L9" i="2"/>
  <c r="L7" i="2"/>
  <c r="J9" i="2"/>
  <c r="N6" i="2"/>
  <c r="N9" i="2" s="1"/>
  <c r="L8" i="2"/>
  <c r="M15" i="2"/>
  <c r="M18" i="2" s="1"/>
  <c r="K17" i="2"/>
  <c r="M8" i="2"/>
  <c r="N15" i="2"/>
  <c r="L17" i="2"/>
  <c r="K6" i="2"/>
  <c r="K8" i="2" s="1"/>
  <c r="J15" i="2"/>
  <c r="M7" i="2"/>
  <c r="L16" i="2"/>
  <c r="X13" i="1"/>
  <c r="V174" i="1"/>
  <c r="V175" i="1"/>
  <c r="U174" i="1"/>
  <c r="V173" i="1"/>
  <c r="V172" i="1"/>
  <c r="U172" i="1"/>
  <c r="J18" i="2" l="1"/>
  <c r="J16" i="2"/>
  <c r="N7" i="2"/>
  <c r="M16" i="2"/>
  <c r="N17" i="2"/>
  <c r="N18" i="2"/>
  <c r="J17" i="2"/>
  <c r="K9" i="2"/>
  <c r="K7" i="2"/>
  <c r="M17" i="2"/>
  <c r="N16" i="2"/>
  <c r="N8" i="2"/>
  <c r="V176" i="1"/>
  <c r="T176" i="1" s="1"/>
  <c r="U176" i="1"/>
  <c r="T175" i="1"/>
  <c r="U175" i="1"/>
  <c r="T173" i="1"/>
  <c r="Z13" i="1"/>
  <c r="Y13" i="1" s="1"/>
  <c r="Z12" i="1"/>
  <c r="W12" i="1" s="1"/>
  <c r="X12" i="1"/>
  <c r="Z11" i="1"/>
  <c r="X11" i="1"/>
  <c r="Q10" i="1"/>
  <c r="S90" i="1"/>
  <c r="R90" i="1"/>
  <c r="Q90" i="1"/>
  <c r="P90" i="1"/>
  <c r="O90" i="1"/>
  <c r="S84" i="1"/>
  <c r="R84" i="1"/>
  <c r="Q84" i="1"/>
  <c r="P84" i="1"/>
  <c r="O84" i="1"/>
  <c r="O68" i="1"/>
  <c r="P68" i="1"/>
  <c r="Q68" i="1"/>
  <c r="R68" i="1"/>
  <c r="S68" i="1"/>
  <c r="S62" i="1"/>
  <c r="R62" i="1"/>
  <c r="Q62" i="1"/>
  <c r="P62" i="1"/>
  <c r="O62" i="1"/>
  <c r="S55" i="1"/>
  <c r="R55" i="1"/>
  <c r="Q55" i="1"/>
  <c r="P55" i="1"/>
  <c r="O55" i="1"/>
  <c r="S54" i="1"/>
  <c r="R54" i="1"/>
  <c r="Q54" i="1"/>
  <c r="Q61" i="1" s="1"/>
  <c r="Q76" i="1" s="1"/>
  <c r="P54" i="1"/>
  <c r="P61" i="1" s="1"/>
  <c r="O54" i="1"/>
  <c r="O19" i="1"/>
  <c r="O21" i="1" s="1"/>
  <c r="S23" i="1"/>
  <c r="R23" i="1"/>
  <c r="Q23" i="1"/>
  <c r="P23" i="1"/>
  <c r="O23" i="1"/>
  <c r="O20" i="1"/>
  <c r="S20" i="1"/>
  <c r="R20" i="1"/>
  <c r="Q20" i="1"/>
  <c r="P20" i="1"/>
  <c r="S11" i="1"/>
  <c r="R11" i="1"/>
  <c r="Q11" i="1"/>
  <c r="P11" i="1"/>
  <c r="O11" i="1"/>
  <c r="O14" i="1"/>
  <c r="O10" i="1"/>
  <c r="S19" i="1"/>
  <c r="R19" i="1"/>
  <c r="Q19" i="1"/>
  <c r="P19" i="1"/>
  <c r="P21" i="1" s="1"/>
  <c r="S22" i="1"/>
  <c r="R22" i="1"/>
  <c r="Q22" i="1"/>
  <c r="P22" i="1"/>
  <c r="O22" i="1"/>
  <c r="S14" i="1"/>
  <c r="S13" i="1"/>
  <c r="R13" i="1"/>
  <c r="Q13" i="1"/>
  <c r="P13" i="1"/>
  <c r="O13" i="1"/>
  <c r="S10" i="1"/>
  <c r="S12" i="1" s="1"/>
  <c r="R10" i="1"/>
  <c r="R12" i="1" s="1"/>
  <c r="P10" i="1"/>
  <c r="P12" i="1" s="1"/>
  <c r="R14" i="1"/>
  <c r="Q14" i="1"/>
  <c r="P14" i="1"/>
  <c r="S21" i="1"/>
  <c r="S43" i="1" s="1"/>
  <c r="R61" i="1" l="1"/>
  <c r="R98" i="1"/>
  <c r="R15" i="1"/>
  <c r="P98" i="1"/>
  <c r="O12" i="1"/>
  <c r="O34" i="1" s="1"/>
  <c r="Q21" i="1"/>
  <c r="Q43" i="1" s="1"/>
  <c r="S98" i="1"/>
  <c r="W11" i="1"/>
  <c r="P15" i="1"/>
  <c r="P18" i="1" s="1"/>
  <c r="P38" i="1" s="1"/>
  <c r="Y12" i="1"/>
  <c r="S34" i="1"/>
  <c r="P17" i="1"/>
  <c r="P37" i="1" s="1"/>
  <c r="P34" i="1"/>
  <c r="O43" i="1"/>
  <c r="O26" i="1"/>
  <c r="O46" i="1" s="1"/>
  <c r="O24" i="1"/>
  <c r="O27" i="1" s="1"/>
  <c r="O47" i="1" s="1"/>
  <c r="S15" i="1"/>
  <c r="S17" i="1" s="1"/>
  <c r="S37" i="1" s="1"/>
  <c r="R21" i="1"/>
  <c r="Q83" i="1"/>
  <c r="Q12" i="1"/>
  <c r="Q34" i="1" s="1"/>
  <c r="O61" i="1"/>
  <c r="O76" i="1" s="1"/>
  <c r="O83" i="1" s="1"/>
  <c r="S61" i="1"/>
  <c r="O98" i="1"/>
  <c r="Q98" i="1"/>
  <c r="Y11" i="1"/>
  <c r="W13" i="1"/>
  <c r="S24" i="1"/>
  <c r="Q15" i="1"/>
  <c r="P24" i="1"/>
  <c r="P26" i="1" s="1"/>
  <c r="P46" i="1" s="1"/>
  <c r="T174" i="1"/>
  <c r="R35" i="1"/>
  <c r="R18" i="1"/>
  <c r="R38" i="1" s="1"/>
  <c r="R17" i="1"/>
  <c r="R37" i="1" s="1"/>
  <c r="O15" i="1"/>
  <c r="S35" i="1"/>
  <c r="S18" i="1"/>
  <c r="S38" i="1" s="1"/>
  <c r="R43" i="1"/>
  <c r="R26" i="1"/>
  <c r="R46" i="1" s="1"/>
  <c r="O25" i="1"/>
  <c r="O45" i="1" s="1"/>
  <c r="S76" i="1"/>
  <c r="S83" i="1" s="1"/>
  <c r="S16" i="1"/>
  <c r="S36" i="1" s="1"/>
  <c r="Q77" i="1"/>
  <c r="P43" i="1"/>
  <c r="R16" i="1"/>
  <c r="R36" i="1" s="1"/>
  <c r="R24" i="1"/>
  <c r="R76" i="1"/>
  <c r="R77" i="1" s="1"/>
  <c r="P76" i="1"/>
  <c r="P83" i="1" s="1"/>
  <c r="R34" i="1"/>
  <c r="Q16" i="1" l="1"/>
  <c r="Q36" i="1" s="1"/>
  <c r="O44" i="1"/>
  <c r="Q24" i="1"/>
  <c r="Q27" i="1" s="1"/>
  <c r="Q47" i="1" s="1"/>
  <c r="P35" i="1"/>
  <c r="P16" i="1"/>
  <c r="P36" i="1" s="1"/>
  <c r="R83" i="1"/>
  <c r="S77" i="1"/>
  <c r="P77" i="1"/>
  <c r="O77" i="1"/>
  <c r="Q17" i="1"/>
  <c r="Q37" i="1" s="1"/>
  <c r="S44" i="1"/>
  <c r="S27" i="1"/>
  <c r="S47" i="1" s="1"/>
  <c r="P44" i="1"/>
  <c r="P27" i="1"/>
  <c r="P47" i="1" s="1"/>
  <c r="P25" i="1"/>
  <c r="P45" i="1" s="1"/>
  <c r="S26" i="1"/>
  <c r="S46" i="1" s="1"/>
  <c r="R44" i="1"/>
  <c r="R27" i="1"/>
  <c r="R47" i="1" s="1"/>
  <c r="R25" i="1"/>
  <c r="R45" i="1" s="1"/>
  <c r="O35" i="1"/>
  <c r="O18" i="1"/>
  <c r="O38" i="1" s="1"/>
  <c r="O16" i="1"/>
  <c r="O36" i="1" s="1"/>
  <c r="O17" i="1"/>
  <c r="O37" i="1" s="1"/>
  <c r="S25" i="1"/>
  <c r="S45" i="1" s="1"/>
  <c r="Q35" i="1"/>
  <c r="Q18" i="1"/>
  <c r="Q38" i="1" s="1"/>
  <c r="Q26" i="1"/>
  <c r="Q46" i="1" s="1"/>
  <c r="Q44" i="1" l="1"/>
  <c r="Q25" i="1"/>
  <c r="Q45" i="1" s="1"/>
</calcChain>
</file>

<file path=xl/sharedStrings.xml><?xml version="1.0" encoding="utf-8"?>
<sst xmlns="http://schemas.openxmlformats.org/spreadsheetml/2006/main" count="4519" uniqueCount="1301">
  <si>
    <t>B27016: HEALTH INSURANCE COVERAGE STATUS AND TYPE BY RATIO OF INCOME TO POVERTY LEVEL IN THE PAST 12 MONTHS BY AGE - Universe: Civilian noninstitutionalized population for whom poverty status is determined</t>
  </si>
  <si>
    <t>2015 American Community Survey 1-Year Estimates</t>
  </si>
  <si>
    <t/>
  </si>
  <si>
    <r>
      <rPr>
        <sz val="10"/>
        <color indexed="8"/>
        <rFont val="SansSerif"/>
      </rPr>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r>
  </si>
  <si>
    <r>
      <rPr>
        <sz val="10"/>
        <color indexed="8"/>
        <rFont val="SansSerif"/>
      </rPr>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r>
  </si>
  <si>
    <t>United States</t>
  </si>
  <si>
    <t>Texas</t>
  </si>
  <si>
    <t>Travis County, Texas</t>
  </si>
  <si>
    <t>Austin city, Texas</t>
  </si>
  <si>
    <t>Austin-Round Rock, TX Metro Area</t>
  </si>
  <si>
    <t>Estimate</t>
  </si>
  <si>
    <t>Margin of Error</t>
  </si>
  <si>
    <t>Total:</t>
  </si>
  <si>
    <t xml:space="preserve">  Under 0.50 of poverty threshold:</t>
  </si>
  <si>
    <t xml:space="preserve">    Under 18 years:</t>
  </si>
  <si>
    <t xml:space="preserve">      With health insurance coverage</t>
  </si>
  <si>
    <t xml:space="preserve">        With employer-based health insurance</t>
  </si>
  <si>
    <t xml:space="preserve">        With direct-purchase health insurance</t>
  </si>
  <si>
    <t xml:space="preserve">        With Medicare coverage</t>
  </si>
  <si>
    <t xml:space="preserve">        With Medicaid/means-tested public coverage</t>
  </si>
  <si>
    <t xml:space="preserve">      No health insurance coverage</t>
  </si>
  <si>
    <t xml:space="preserve">    18 to 64 years:</t>
  </si>
  <si>
    <t xml:space="preserve">    65 years and over:</t>
  </si>
  <si>
    <t xml:space="preserve">  0.50 to .99 of poverty threshold:</t>
  </si>
  <si>
    <t xml:space="preserve">  1.00 to 1.37 of poverty threshold:</t>
  </si>
  <si>
    <t xml:space="preserve">  1.38 to 1.49 of poverty threshold:</t>
  </si>
  <si>
    <t xml:space="preserve">  1.50 to 1.99 of poverty threshold:</t>
  </si>
  <si>
    <t xml:space="preserve">  2.00 to 2.49 of poverty threshold:</t>
  </si>
  <si>
    <t xml:space="preserve">  2.50 to 2.99 of poverty threshold:</t>
  </si>
  <si>
    <t xml:space="preserve">  3.00 to 3.99 of poverty threshold:</t>
  </si>
  <si>
    <t xml:space="preserve">  4.00 of poverty threshold and over:</t>
  </si>
  <si>
    <r>
      <rPr>
        <sz val="10"/>
        <color indexed="8"/>
        <rFont val="SansSerif"/>
      </rPr>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r>
  </si>
  <si>
    <r>
      <rPr>
        <sz val="10"/>
        <color indexed="8"/>
        <rFont val="SansSerif"/>
      </rPr>
      <t>Logical coverage edits applying a rules-based assignment of Medicaid, Medicare and military health coverage were added as of 2009 -- please see http://www.census.gov/library/working-papers/2010/demo/coverage_edits_final.html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http://www.</t>
    </r>
  </si>
  <si>
    <r>
      <rPr>
        <sz val="10"/>
        <color indexed="8"/>
        <rFont val="SansSerif"/>
      </rPr>
      <t xml:space="preserve">census.gov/data/tables/time-series/acs/1-year-re-run-health-insurance.html. The health insurance coverage category names were modified in 2010. See http://www.census.gov/topics/health/health-insurance/about/glossary.html#par_textimage_18 for a list of the insurance type definitions.
</t>
    </r>
  </si>
  <si>
    <r>
      <rPr>
        <sz val="10"/>
        <color indexed="8"/>
        <rFont val="SansSerif"/>
      </rPr>
      <t xml:space="preserve">While the 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r>
  </si>
  <si>
    <r>
      <rPr>
        <sz val="10"/>
        <color indexed="8"/>
        <rFont val="SansSerif"/>
      </rPr>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r>
  </si>
  <si>
    <r>
      <rPr>
        <sz val="10"/>
        <color indexed="8"/>
        <rFont val="SansSerif"/>
      </rPr>
      <t xml:space="preserve">Source: U.S. Census Bureau, 2015 American Community Survey 1-Year Estimates
</t>
    </r>
  </si>
  <si>
    <r>
      <rPr>
        <sz val="10"/>
        <color indexed="8"/>
        <rFont val="SansSerif"/>
      </rPr>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t>
    </r>
  </si>
  <si>
    <r>
      <rPr>
        <sz val="10"/>
        <color indexed="8"/>
        <rFont val="SansSerif"/>
      </rPr>
      <t xml:space="preserve">variability is not appropriate.
    7.  An 'N' entry in the estimate and margin of error columns indicates that data for this geographic area cannot be displayed because the number of sample cases is too small.
    8.  An '(X)' means that the estimate is not applicable or not available.
</t>
    </r>
  </si>
  <si>
    <t>US</t>
  </si>
  <si>
    <t>TX</t>
  </si>
  <si>
    <t xml:space="preserve">Travis </t>
  </si>
  <si>
    <t xml:space="preserve">Austin </t>
  </si>
  <si>
    <t>Austin MSA</t>
  </si>
  <si>
    <t>Unisured Low Income</t>
  </si>
  <si>
    <t>Total Low Income</t>
  </si>
  <si>
    <t>% Uninsured Low Income</t>
  </si>
  <si>
    <t>MOE Uninsured</t>
  </si>
  <si>
    <t>MOE Total Population</t>
  </si>
  <si>
    <t>MOE % Population</t>
  </si>
  <si>
    <t xml:space="preserve">Lower </t>
  </si>
  <si>
    <t>Upper</t>
  </si>
  <si>
    <t>CV</t>
  </si>
  <si>
    <t>Uninsured Non Low</t>
  </si>
  <si>
    <t>Total Non Low</t>
  </si>
  <si>
    <t>% Uninsured Non Low</t>
  </si>
  <si>
    <t>Lower</t>
  </si>
  <si>
    <t>MOE</t>
  </si>
  <si>
    <t>Percent</t>
  </si>
  <si>
    <t>Austin</t>
  </si>
  <si>
    <t>Travis County</t>
  </si>
  <si>
    <t>USA</t>
  </si>
  <si>
    <t>Non Low Income</t>
  </si>
  <si>
    <t>Low Income</t>
  </si>
  <si>
    <t>MOE Total Low Income Population</t>
  </si>
  <si>
    <t>Total Under 18</t>
  </si>
  <si>
    <t>Uninsured under 18</t>
  </si>
  <si>
    <t>Percentage Under 18</t>
  </si>
  <si>
    <t>MOE Population</t>
  </si>
  <si>
    <t>MOE% Population</t>
  </si>
  <si>
    <t>Uninsured 18-64</t>
  </si>
  <si>
    <t>Total 18-64</t>
  </si>
  <si>
    <t>Percentage 18-64</t>
  </si>
  <si>
    <t>18 to 64</t>
  </si>
  <si>
    <t>Total</t>
  </si>
  <si>
    <t>Uninsured</t>
  </si>
  <si>
    <t>% Uninsured</t>
  </si>
  <si>
    <t>18-64</t>
  </si>
  <si>
    <t>4x poverty &amp; up</t>
  </si>
  <si>
    <t>1-2x poverty</t>
  </si>
  <si>
    <t>&lt; poverty</t>
  </si>
  <si>
    <t>3 to 4x poverty</t>
  </si>
  <si>
    <t>2 to 3x poverty</t>
  </si>
  <si>
    <t>Travis County Uninsured by Age, 2015</t>
  </si>
  <si>
    <t>0 to17</t>
  </si>
  <si>
    <t>65 &amp; up</t>
  </si>
  <si>
    <t>Insured</t>
  </si>
  <si>
    <t>Travis County Working Age Adults With Employer Based Insurance</t>
  </si>
  <si>
    <t>Employer-based Insurance</t>
  </si>
  <si>
    <t>GEO_ID</t>
  </si>
  <si>
    <t>id</t>
  </si>
  <si>
    <t>0100000US</t>
  </si>
  <si>
    <t>0400000US48</t>
  </si>
  <si>
    <t>0500000US48453</t>
  </si>
  <si>
    <t>1600000US4805000</t>
  </si>
  <si>
    <t>310M300US12420</t>
  </si>
  <si>
    <t>NAME</t>
  </si>
  <si>
    <t>Geographic Area Name</t>
  </si>
  <si>
    <t>B27016_001E</t>
  </si>
  <si>
    <t>Estimate!!Total</t>
  </si>
  <si>
    <t>B27016_001M</t>
  </si>
  <si>
    <t>Margin of Error!!Total</t>
  </si>
  <si>
    <t>B27016_002E</t>
  </si>
  <si>
    <t>Estimate!!Total!!Under 0.50 of poverty threshold</t>
  </si>
  <si>
    <t>B27016_002M</t>
  </si>
  <si>
    <t>Margin of Error!!Total!!Under 0.50 of poverty threshold</t>
  </si>
  <si>
    <t>B27016_003E</t>
  </si>
  <si>
    <t>Estimate!!Total!!Under 0.50 of poverty threshold!!Under 19 years</t>
  </si>
  <si>
    <t>B27016_003M</t>
  </si>
  <si>
    <t>Margin of Error!!Total!!Under 0.50 of poverty threshold!!Under 19 years</t>
  </si>
  <si>
    <t>B27016_004E</t>
  </si>
  <si>
    <t>Estimate!!Total!!Under 0.50 of poverty threshold!!Under 19 years!!With health insurance coverage</t>
  </si>
  <si>
    <t>B27016_004M</t>
  </si>
  <si>
    <t>Margin of Error!!Total!!Under 0.50 of poverty threshold!!Under 19 years!!With health insurance coverage</t>
  </si>
  <si>
    <t>B27016_005E</t>
  </si>
  <si>
    <t>Estimate!!Total!!Under 0.50 of poverty threshold!!Under 19 years!!With health insurance coverage!!With employer-based health insurance</t>
  </si>
  <si>
    <t>B27016_005M</t>
  </si>
  <si>
    <t>Margin of Error!!Total!!Under 0.50 of poverty threshold!!Under 19 years!!With health insurance coverage!!With employer-based health insurance</t>
  </si>
  <si>
    <t>B27016_006E</t>
  </si>
  <si>
    <t>Estimate!!Total!!Under 0.50 of poverty threshold!!Under 19 years!!With health insurance coverage!!With direct-purchase health insurance</t>
  </si>
  <si>
    <t>B27016_006M</t>
  </si>
  <si>
    <t>Margin of Error!!Total!!Under 0.50 of poverty threshold!!Under 19 years!!With health insurance coverage!!With direct-purchase health insurance</t>
  </si>
  <si>
    <t>B27016_007E</t>
  </si>
  <si>
    <t>Estimate!!Total!!Under 0.50 of poverty threshold!!Under 19 years!!With health insurance coverage!!With Medicare coverage</t>
  </si>
  <si>
    <t>B27016_007M</t>
  </si>
  <si>
    <t>Margin of Error!!Total!!Under 0.50 of poverty threshold!!Under 19 years!!With health insurance coverage!!With Medicare coverage</t>
  </si>
  <si>
    <t>B27016_008E</t>
  </si>
  <si>
    <t>Estimate!!Total!!Under 0.50 of poverty threshold!!Under 19 years!!With health insurance coverage!!With Medicaid/means-tested public coverage</t>
  </si>
  <si>
    <t>B27016_008M</t>
  </si>
  <si>
    <t>Margin of Error!!Total!!Under 0.50 of poverty threshold!!Under 19 years!!With health insurance coverage!!With Medicaid/means-tested public coverage</t>
  </si>
  <si>
    <t>B27016_009E</t>
  </si>
  <si>
    <t>Estimate!!Total!!Under 0.50 of poverty threshold!!Under 19 years!!No health insurance coverage</t>
  </si>
  <si>
    <t>B27016_009M</t>
  </si>
  <si>
    <t>Margin of Error!!Total!!Under 0.50 of poverty threshold!!Under 19 years!!No health insurance coverage</t>
  </si>
  <si>
    <t>B27016_010E</t>
  </si>
  <si>
    <t>Estimate!!Total!!Under 0.50 of poverty threshold!!19 to 64 years</t>
  </si>
  <si>
    <t>19-64</t>
  </si>
  <si>
    <t>B27016_010M</t>
  </si>
  <si>
    <t>Margin of Error!!Total!!Under 0.50 of poverty threshold!!19 to 64 years</t>
  </si>
  <si>
    <t>B27016_011E</t>
  </si>
  <si>
    <t>Estimate!!Total!!Under 0.50 of poverty threshold!!19 to 64 years!!With health insurance coverage</t>
  </si>
  <si>
    <t>B27016_011M</t>
  </si>
  <si>
    <t>Margin of Error!!Total!!Under 0.50 of poverty threshold!!19 to 64 years!!With health insurance coverage</t>
  </si>
  <si>
    <t>B27016_012E</t>
  </si>
  <si>
    <t>Estimate!!Total!!Under 0.50 of poverty threshold!!19 to 64 years!!With health insurance coverage!!With employer-based health insurance</t>
  </si>
  <si>
    <t>B27016_012M</t>
  </si>
  <si>
    <t>Margin of Error!!Total!!Under 0.50 of poverty threshold!!19 to 64 years!!With health insurance coverage!!With employer-based health insurance</t>
  </si>
  <si>
    <t>B27016_013E</t>
  </si>
  <si>
    <t>Estimate!!Total!!Under 0.50 of poverty threshold!!19 to 64 years!!With health insurance coverage!!With direct-purchase health insurance</t>
  </si>
  <si>
    <t>B27016_013M</t>
  </si>
  <si>
    <t>Margin of Error!!Total!!Under 0.50 of poverty threshold!!19 to 64 years!!With health insurance coverage!!With direct-purchase health insurance</t>
  </si>
  <si>
    <t>B27016_014E</t>
  </si>
  <si>
    <t>Estimate!!Total!!Under 0.50 of poverty threshold!!19 to 64 years!!With health insurance coverage!!With Medicare coverage</t>
  </si>
  <si>
    <t>B27016_014M</t>
  </si>
  <si>
    <t>Margin of Error!!Total!!Under 0.50 of poverty threshold!!19 to 64 years!!With health insurance coverage!!With Medicare coverage</t>
  </si>
  <si>
    <t>B27016_015E</t>
  </si>
  <si>
    <t>Estimate!!Total!!Under 0.50 of poverty threshold!!19 to 64 years!!With health insurance coverage!!With Medicaid/means-tested public coverage</t>
  </si>
  <si>
    <t>B27016_015M</t>
  </si>
  <si>
    <t>Margin of Error!!Total!!Under 0.50 of poverty threshold!!19 to 64 years!!With health insurance coverage!!With Medicaid/means-tested public coverage</t>
  </si>
  <si>
    <t>B27016_016E</t>
  </si>
  <si>
    <t>Estimate!!Total!!Under 0.50 of poverty threshold!!19 to 64 years!!No health insurance coverage</t>
  </si>
  <si>
    <t>B27016_016M</t>
  </si>
  <si>
    <t>Margin of Error!!Total!!Under 0.50 of poverty threshold!!19 to 64 years!!No health insurance coverage</t>
  </si>
  <si>
    <t>B27016_017E</t>
  </si>
  <si>
    <t>Estimate!!Total!!Under 0.50 of poverty threshold!!65 years and over</t>
  </si>
  <si>
    <t>B27016_017M</t>
  </si>
  <si>
    <t>Margin of Error!!Total!!Under 0.50 of poverty threshold!!65 years and over</t>
  </si>
  <si>
    <t>B27016_018E</t>
  </si>
  <si>
    <t>Estimate!!Total!!Under 0.50 of poverty threshold!!65 years and over!!With health insurance coverage</t>
  </si>
  <si>
    <t>B27016_018M</t>
  </si>
  <si>
    <t>Margin of Error!!Total!!Under 0.50 of poverty threshold!!65 years and over!!With health insurance coverage</t>
  </si>
  <si>
    <t>B27016_019E</t>
  </si>
  <si>
    <t>Estimate!!Total!!Under 0.50 of poverty threshold!!65 years and over!!With health insurance coverage!!With employer-based health insurance</t>
  </si>
  <si>
    <t>B27016_019M</t>
  </si>
  <si>
    <t>Margin of Error!!Total!!Under 0.50 of poverty threshold!!65 years and over!!With health insurance coverage!!With employer-based health insurance</t>
  </si>
  <si>
    <t>B27016_020E</t>
  </si>
  <si>
    <t>Estimate!!Total!!Under 0.50 of poverty threshold!!65 years and over!!With health insurance coverage!!With direct-purchase health insurance</t>
  </si>
  <si>
    <t>B27016_020M</t>
  </si>
  <si>
    <t>Margin of Error!!Total!!Under 0.50 of poverty threshold!!65 years and over!!With health insurance coverage!!With direct-purchase health insurance</t>
  </si>
  <si>
    <t>B27016_021E</t>
  </si>
  <si>
    <t>Estimate!!Total!!Under 0.50 of poverty threshold!!65 years and over!!With health insurance coverage!!With Medicare coverage</t>
  </si>
  <si>
    <t>B27016_021M</t>
  </si>
  <si>
    <t>Margin of Error!!Total!!Under 0.50 of poverty threshold!!65 years and over!!With health insurance coverage!!With Medicare coverage</t>
  </si>
  <si>
    <t>B27016_022E</t>
  </si>
  <si>
    <t>Estimate!!Total!!Under 0.50 of poverty threshold!!65 years and over!!With health insurance coverage!!With Medicaid/means-tested public coverage</t>
  </si>
  <si>
    <t>B27016_022M</t>
  </si>
  <si>
    <t>Margin of Error!!Total!!Under 0.50 of poverty threshold!!65 years and over!!With health insurance coverage!!With Medicaid/means-tested public coverage</t>
  </si>
  <si>
    <t>B27016_023E</t>
  </si>
  <si>
    <t>Estimate!!Total!!Under 0.50 of poverty threshold!!65 years and over!!No health insurance coverage</t>
  </si>
  <si>
    <t>B27016_023M</t>
  </si>
  <si>
    <t>Margin of Error!!Total!!Under 0.50 of poverty threshold!!65 years and over!!No health insurance coverage</t>
  </si>
  <si>
    <t>B27016_024E</t>
  </si>
  <si>
    <t>Estimate!!Total!!0.50 to .99 of poverty threshold</t>
  </si>
  <si>
    <t>B27016_024M</t>
  </si>
  <si>
    <t>Margin of Error!!Total!!0.50 to .99 of poverty threshold</t>
  </si>
  <si>
    <t>B27016_025E</t>
  </si>
  <si>
    <t>Estimate!!Total!!0.50 to .99 of poverty threshold!!Under 19 years</t>
  </si>
  <si>
    <t>B27016_025M</t>
  </si>
  <si>
    <t>Margin of Error!!Total!!0.50 to .99 of poverty threshold!!Under 19 years</t>
  </si>
  <si>
    <t>B27016_026E</t>
  </si>
  <si>
    <t>Estimate!!Total!!0.50 to .99 of poverty threshold!!Under 19 years!!With health insurance coverage</t>
  </si>
  <si>
    <t>B27016_026M</t>
  </si>
  <si>
    <t>Margin of Error!!Total!!0.50 to .99 of poverty threshold!!Under 19 years!!With health insurance coverage</t>
  </si>
  <si>
    <t>B27016_027E</t>
  </si>
  <si>
    <t>Estimate!!Total!!0.50 to .99 of poverty threshold!!Under 19 years!!With health insurance coverage!!With employer-based health insurance</t>
  </si>
  <si>
    <t>B27016_027M</t>
  </si>
  <si>
    <t>Margin of Error!!Total!!0.50 to .99 of poverty threshold!!Under 19 years!!With health insurance coverage!!With employer-based health insurance</t>
  </si>
  <si>
    <t>B27016_028E</t>
  </si>
  <si>
    <t>Estimate!!Total!!0.50 to .99 of poverty threshold!!Under 19 years!!With health insurance coverage!!With direct-purchase health insurance</t>
  </si>
  <si>
    <t>B27016_028M</t>
  </si>
  <si>
    <t>Margin of Error!!Total!!0.50 to .99 of poverty threshold!!Under 19 years!!With health insurance coverage!!With direct-purchase health insurance</t>
  </si>
  <si>
    <t>B27016_029E</t>
  </si>
  <si>
    <t>Estimate!!Total!!0.50 to .99 of poverty threshold!!Under 19 years!!With health insurance coverage!!With Medicare coverage</t>
  </si>
  <si>
    <t>B27016_029M</t>
  </si>
  <si>
    <t>Margin of Error!!Total!!0.50 to .99 of poverty threshold!!Under 19 years!!With health insurance coverage!!With Medicare coverage</t>
  </si>
  <si>
    <t>B27016_030E</t>
  </si>
  <si>
    <t>Estimate!!Total!!0.50 to .99 of poverty threshold!!Under 19 years!!With health insurance coverage!!With Medicaid/means-tested public coverage</t>
  </si>
  <si>
    <t>B27016_030M</t>
  </si>
  <si>
    <t>Margin of Error!!Total!!0.50 to .99 of poverty threshold!!Under 19 years!!With health insurance coverage!!With Medicaid/means-tested public coverage</t>
  </si>
  <si>
    <t>B27016_031E</t>
  </si>
  <si>
    <t>Estimate!!Total!!0.50 to .99 of poverty threshold!!Under 19 years!!No health insurance coverage</t>
  </si>
  <si>
    <t>B27016_031M</t>
  </si>
  <si>
    <t>Margin of Error!!Total!!0.50 to .99 of poverty threshold!!Under 19 years!!No health insurance coverage</t>
  </si>
  <si>
    <t>B27016_032E</t>
  </si>
  <si>
    <t>Estimate!!Total!!0.50 to .99 of poverty threshold!!19 to 64 years</t>
  </si>
  <si>
    <t>B27016_032M</t>
  </si>
  <si>
    <t>Margin of Error!!Total!!0.50 to .99 of poverty threshold!!19 to 64 years</t>
  </si>
  <si>
    <t>B27016_033E</t>
  </si>
  <si>
    <t>Estimate!!Total!!0.50 to .99 of poverty threshold!!19 to 64 years!!With health insurance coverage</t>
  </si>
  <si>
    <t>B27016_033M</t>
  </si>
  <si>
    <t>Margin of Error!!Total!!0.50 to .99 of poverty threshold!!19 to 64 years!!With health insurance coverage</t>
  </si>
  <si>
    <t>B27016_034E</t>
  </si>
  <si>
    <t>Estimate!!Total!!0.50 to .99 of poverty threshold!!19 to 64 years!!With health insurance coverage!!With employer-based health insurance</t>
  </si>
  <si>
    <t>B27016_034M</t>
  </si>
  <si>
    <t>Margin of Error!!Total!!0.50 to .99 of poverty threshold!!19 to 64 years!!With health insurance coverage!!With employer-based health insurance</t>
  </si>
  <si>
    <t>B27016_035E</t>
  </si>
  <si>
    <t>Estimate!!Total!!0.50 to .99 of poverty threshold!!19 to 64 years!!With health insurance coverage!!With direct-purchase health insurance</t>
  </si>
  <si>
    <t>B27016_035M</t>
  </si>
  <si>
    <t>Margin of Error!!Total!!0.50 to .99 of poverty threshold!!19 to 64 years!!With health insurance coverage!!With direct-purchase health insurance</t>
  </si>
  <si>
    <t>B27016_036E</t>
  </si>
  <si>
    <t>Estimate!!Total!!0.50 to .99 of poverty threshold!!19 to 64 years!!With health insurance coverage!!With Medicare coverage</t>
  </si>
  <si>
    <t>B27016_036M</t>
  </si>
  <si>
    <t>Margin of Error!!Total!!0.50 to .99 of poverty threshold!!19 to 64 years!!With health insurance coverage!!With Medicare coverage</t>
  </si>
  <si>
    <t>B27016_037E</t>
  </si>
  <si>
    <t>Estimate!!Total!!0.50 to .99 of poverty threshold!!19 to 64 years!!With health insurance coverage!!With Medicaid/means-tested public coverage</t>
  </si>
  <si>
    <t>B27016_037M</t>
  </si>
  <si>
    <t>Margin of Error!!Total!!0.50 to .99 of poverty threshold!!19 to 64 years!!With health insurance coverage!!With Medicaid/means-tested public coverage</t>
  </si>
  <si>
    <t>B27016_038E</t>
  </si>
  <si>
    <t>Estimate!!Total!!0.50 to .99 of poverty threshold!!19 to 64 years!!No health insurance coverage</t>
  </si>
  <si>
    <t>B27016_038M</t>
  </si>
  <si>
    <t>Margin of Error!!Total!!0.50 to .99 of poverty threshold!!19 to 64 years!!No health insurance coverage</t>
  </si>
  <si>
    <t>B27016_039E</t>
  </si>
  <si>
    <t>Estimate!!Total!!0.50 to .99 of poverty threshold!!65 years and over</t>
  </si>
  <si>
    <t>B27016_039M</t>
  </si>
  <si>
    <t>Margin of Error!!Total!!0.50 to .99 of poverty threshold!!65 years and over</t>
  </si>
  <si>
    <t>B27016_040E</t>
  </si>
  <si>
    <t>Estimate!!Total!!0.50 to .99 of poverty threshold!!65 years and over!!With health insurance coverage</t>
  </si>
  <si>
    <t>B27016_040M</t>
  </si>
  <si>
    <t>Margin of Error!!Total!!0.50 to .99 of poverty threshold!!65 years and over!!With health insurance coverage</t>
  </si>
  <si>
    <t>B27016_041E</t>
  </si>
  <si>
    <t>Estimate!!Total!!0.50 to .99 of poverty threshold!!65 years and over!!With health insurance coverage!!With employer-based health insurance</t>
  </si>
  <si>
    <t>B27016_041M</t>
  </si>
  <si>
    <t>Margin of Error!!Total!!0.50 to .99 of poverty threshold!!65 years and over!!With health insurance coverage!!With employer-based health insurance</t>
  </si>
  <si>
    <t>B27016_042E</t>
  </si>
  <si>
    <t>Estimate!!Total!!0.50 to .99 of poverty threshold!!65 years and over!!With health insurance coverage!!With direct-purchase health insurance</t>
  </si>
  <si>
    <t>B27016_042M</t>
  </si>
  <si>
    <t>Margin of Error!!Total!!0.50 to .99 of poverty threshold!!65 years and over!!With health insurance coverage!!With direct-purchase health insurance</t>
  </si>
  <si>
    <t>B27016_043E</t>
  </si>
  <si>
    <t>Estimate!!Total!!0.50 to .99 of poverty threshold!!65 years and over!!With health insurance coverage!!With Medicare coverage</t>
  </si>
  <si>
    <t>B27016_043M</t>
  </si>
  <si>
    <t>Margin of Error!!Total!!0.50 to .99 of poverty threshold!!65 years and over!!With health insurance coverage!!With Medicare coverage</t>
  </si>
  <si>
    <t>B27016_044E</t>
  </si>
  <si>
    <t>Estimate!!Total!!0.50 to .99 of poverty threshold!!65 years and over!!With health insurance coverage!!With Medicaid/means-tested public coverage</t>
  </si>
  <si>
    <t>B27016_044M</t>
  </si>
  <si>
    <t>Margin of Error!!Total!!0.50 to .99 of poverty threshold!!65 years and over!!With health insurance coverage!!With Medicaid/means-tested public coverage</t>
  </si>
  <si>
    <t>B27016_045E</t>
  </si>
  <si>
    <t>Estimate!!Total!!0.50 to .99 of poverty threshold!!65 years and over!!No health insurance coverage</t>
  </si>
  <si>
    <t>B27016_045M</t>
  </si>
  <si>
    <t>Margin of Error!!Total!!0.50 to .99 of poverty threshold!!65 years and over!!No health insurance coverage</t>
  </si>
  <si>
    <t>B27016_046E</t>
  </si>
  <si>
    <t>Estimate!!Total!!1.00 to 1.37 of poverty threshold</t>
  </si>
  <si>
    <t>B27016_046M</t>
  </si>
  <si>
    <t>Margin of Error!!Total!!1.00 to 1.37 of poverty threshold</t>
  </si>
  <si>
    <t>B27016_047E</t>
  </si>
  <si>
    <t>Estimate!!Total!!1.00 to 1.37 of poverty threshold!!Under 19 years</t>
  </si>
  <si>
    <t>B27016_047M</t>
  </si>
  <si>
    <t>Margin of Error!!Total!!1.00 to 1.37 of poverty threshold!!Under 19 years</t>
  </si>
  <si>
    <t>B27016_048E</t>
  </si>
  <si>
    <t>Estimate!!Total!!1.00 to 1.37 of poverty threshold!!Under 19 years!!With health insurance coverage</t>
  </si>
  <si>
    <t>B27016_048M</t>
  </si>
  <si>
    <t>Margin of Error!!Total!!1.00 to 1.37 of poverty threshold!!Under 19 years!!With health insurance coverage</t>
  </si>
  <si>
    <t>B27016_049E</t>
  </si>
  <si>
    <t>Estimate!!Total!!1.00 to 1.37 of poverty threshold!!Under 19 years!!With health insurance coverage!!With employer-based health insurance</t>
  </si>
  <si>
    <t>B27016_049M</t>
  </si>
  <si>
    <t>Margin of Error!!Total!!1.00 to 1.37 of poverty threshold!!Under 19 years!!With health insurance coverage!!With employer-based health insurance</t>
  </si>
  <si>
    <t>B27016_050E</t>
  </si>
  <si>
    <t>Estimate!!Total!!1.00 to 1.37 of poverty threshold!!Under 19 years!!With health insurance coverage!!With direct-purchase health insurance</t>
  </si>
  <si>
    <t>B27016_050M</t>
  </si>
  <si>
    <t>Margin of Error!!Total!!1.00 to 1.37 of poverty threshold!!Under 19 years!!With health insurance coverage!!With direct-purchase health insurance</t>
  </si>
  <si>
    <t>B27016_051E</t>
  </si>
  <si>
    <t>Estimate!!Total!!1.00 to 1.37 of poverty threshold!!Under 19 years!!With health insurance coverage!!With Medicare coverage</t>
  </si>
  <si>
    <t>B27016_051M</t>
  </si>
  <si>
    <t>Margin of Error!!Total!!1.00 to 1.37 of poverty threshold!!Under 19 years!!With health insurance coverage!!With Medicare coverage</t>
  </si>
  <si>
    <t>B27016_052E</t>
  </si>
  <si>
    <t>Estimate!!Total!!1.00 to 1.37 of poverty threshold!!Under 19 years!!With health insurance coverage!!With Medicaid/means-tested public coverage</t>
  </si>
  <si>
    <t>B27016_052M</t>
  </si>
  <si>
    <t>Margin of Error!!Total!!1.00 to 1.37 of poverty threshold!!Under 19 years!!With health insurance coverage!!With Medicaid/means-tested public coverage</t>
  </si>
  <si>
    <t>B27016_053E</t>
  </si>
  <si>
    <t>Estimate!!Total!!1.00 to 1.37 of poverty threshold!!Under 19 years!!No health insurance coverage</t>
  </si>
  <si>
    <t>B27016_053M</t>
  </si>
  <si>
    <t>Margin of Error!!Total!!1.00 to 1.37 of poverty threshold!!Under 19 years!!No health insurance coverage</t>
  </si>
  <si>
    <t>B27016_054E</t>
  </si>
  <si>
    <t>Estimate!!Total!!1.00 to 1.37 of poverty threshold!!19 to 64 years</t>
  </si>
  <si>
    <t>B27016_054M</t>
  </si>
  <si>
    <t>Margin of Error!!Total!!1.00 to 1.37 of poverty threshold!!19 to 64 years</t>
  </si>
  <si>
    <t>B27016_055E</t>
  </si>
  <si>
    <t>Estimate!!Total!!1.00 to 1.37 of poverty threshold!!19 to 64 years!!With health insurance coverage</t>
  </si>
  <si>
    <t>B27016_055M</t>
  </si>
  <si>
    <t>Margin of Error!!Total!!1.00 to 1.37 of poverty threshold!!19 to 64 years!!With health insurance coverage</t>
  </si>
  <si>
    <t>B27016_056E</t>
  </si>
  <si>
    <t>Estimate!!Total!!1.00 to 1.37 of poverty threshold!!19 to 64 years!!With health insurance coverage!!With employer-based health insurance</t>
  </si>
  <si>
    <t>B27016_056M</t>
  </si>
  <si>
    <t>Margin of Error!!Total!!1.00 to 1.37 of poverty threshold!!19 to 64 years!!With health insurance coverage!!With employer-based health insurance</t>
  </si>
  <si>
    <t>B27016_057E</t>
  </si>
  <si>
    <t>Estimate!!Total!!1.00 to 1.37 of poverty threshold!!19 to 64 years!!With health insurance coverage!!With direct-purchase health insurance</t>
  </si>
  <si>
    <t>B27016_057M</t>
  </si>
  <si>
    <t>Margin of Error!!Total!!1.00 to 1.37 of poverty threshold!!19 to 64 years!!With health insurance coverage!!With direct-purchase health insurance</t>
  </si>
  <si>
    <t>B27016_058E</t>
  </si>
  <si>
    <t>Estimate!!Total!!1.00 to 1.37 of poverty threshold!!19 to 64 years!!With health insurance coverage!!With Medicare coverage</t>
  </si>
  <si>
    <t>B27016_058M</t>
  </si>
  <si>
    <t>Margin of Error!!Total!!1.00 to 1.37 of poverty threshold!!19 to 64 years!!With health insurance coverage!!With Medicare coverage</t>
  </si>
  <si>
    <t>B27016_059E</t>
  </si>
  <si>
    <t>Estimate!!Total!!1.00 to 1.37 of poverty threshold!!19 to 64 years!!With health insurance coverage!!With Medicaid/means-tested public coverage</t>
  </si>
  <si>
    <t>B27016_059M</t>
  </si>
  <si>
    <t>Margin of Error!!Total!!1.00 to 1.37 of poverty threshold!!19 to 64 years!!With health insurance coverage!!With Medicaid/means-tested public coverage</t>
  </si>
  <si>
    <t>B27016_060E</t>
  </si>
  <si>
    <t>Estimate!!Total!!1.00 to 1.37 of poverty threshold!!19 to 64 years!!No health insurance coverage</t>
  </si>
  <si>
    <t>B27016_060M</t>
  </si>
  <si>
    <t>Margin of Error!!Total!!1.00 to 1.37 of poverty threshold!!19 to 64 years!!No health insurance coverage</t>
  </si>
  <si>
    <t>B27016_061E</t>
  </si>
  <si>
    <t>Estimate!!Total!!1.00 to 1.37 of poverty threshold!!65 years and over</t>
  </si>
  <si>
    <t>B27016_061M</t>
  </si>
  <si>
    <t>Margin of Error!!Total!!1.00 to 1.37 of poverty threshold!!65 years and over</t>
  </si>
  <si>
    <t>B27016_062E</t>
  </si>
  <si>
    <t>Estimate!!Total!!1.00 to 1.37 of poverty threshold!!65 years and over!!With health insurance coverage</t>
  </si>
  <si>
    <t>B27016_062M</t>
  </si>
  <si>
    <t>Margin of Error!!Total!!1.00 to 1.37 of poverty threshold!!65 years and over!!With health insurance coverage</t>
  </si>
  <si>
    <t>B27016_063E</t>
  </si>
  <si>
    <t>Estimate!!Total!!1.00 to 1.37 of poverty threshold!!65 years and over!!With health insurance coverage!!With employer-based health insurance</t>
  </si>
  <si>
    <t>B27016_063M</t>
  </si>
  <si>
    <t>Margin of Error!!Total!!1.00 to 1.37 of poverty threshold!!65 years and over!!With health insurance coverage!!With employer-based health insurance</t>
  </si>
  <si>
    <t>B27016_064E</t>
  </si>
  <si>
    <t>Estimate!!Total!!1.00 to 1.37 of poverty threshold!!65 years and over!!With health insurance coverage!!With direct-purchase health insurance</t>
  </si>
  <si>
    <t>B27016_064M</t>
  </si>
  <si>
    <t>Margin of Error!!Total!!1.00 to 1.37 of poverty threshold!!65 years and over!!With health insurance coverage!!With direct-purchase health insurance</t>
  </si>
  <si>
    <t>B27016_065E</t>
  </si>
  <si>
    <t>Estimate!!Total!!1.00 to 1.37 of poverty threshold!!65 years and over!!With health insurance coverage!!With Medicare coverage</t>
  </si>
  <si>
    <t>B27016_065M</t>
  </si>
  <si>
    <t>Margin of Error!!Total!!1.00 to 1.37 of poverty threshold!!65 years and over!!With health insurance coverage!!With Medicare coverage</t>
  </si>
  <si>
    <t>B27016_066E</t>
  </si>
  <si>
    <t>Estimate!!Total!!1.00 to 1.37 of poverty threshold!!65 years and over!!With health insurance coverage!!With Medicaid/means-tested public coverage</t>
  </si>
  <si>
    <t>B27016_066M</t>
  </si>
  <si>
    <t>Margin of Error!!Total!!1.00 to 1.37 of poverty threshold!!65 years and over!!With health insurance coverage!!With Medicaid/means-tested public coverage</t>
  </si>
  <si>
    <t>B27016_067E</t>
  </si>
  <si>
    <t>Estimate!!Total!!1.00 to 1.37 of poverty threshold!!65 years and over!!No health insurance coverage</t>
  </si>
  <si>
    <t>B27016_067M</t>
  </si>
  <si>
    <t>Margin of Error!!Total!!1.00 to 1.37 of poverty threshold!!65 years and over!!No health insurance coverage</t>
  </si>
  <si>
    <t>B27016_068E</t>
  </si>
  <si>
    <t>Estimate!!Total!!1.38 to 1.49 of poverty threshold</t>
  </si>
  <si>
    <t>B27016_068M</t>
  </si>
  <si>
    <t>Margin of Error!!Total!!1.38 to 1.49 of poverty threshold</t>
  </si>
  <si>
    <t>B27016_069E</t>
  </si>
  <si>
    <t>Estimate!!Total!!1.38 to 1.49 of poverty threshold!!Under 19 years</t>
  </si>
  <si>
    <t>B27016_069M</t>
  </si>
  <si>
    <t>Margin of Error!!Total!!1.38 to 1.49 of poverty threshold!!Under 19 years</t>
  </si>
  <si>
    <t>B27016_070E</t>
  </si>
  <si>
    <t>Estimate!!Total!!1.38 to 1.49 of poverty threshold!!Under 19 years!!With health insurance coverage</t>
  </si>
  <si>
    <t>B27016_070M</t>
  </si>
  <si>
    <t>Margin of Error!!Total!!1.38 to 1.49 of poverty threshold!!Under 19 years!!With health insurance coverage</t>
  </si>
  <si>
    <t>B27016_071E</t>
  </si>
  <si>
    <t>Estimate!!Total!!1.38 to 1.49 of poverty threshold!!Under 19 years!!With health insurance coverage!!With employer-based health insurance</t>
  </si>
  <si>
    <t>B27016_071M</t>
  </si>
  <si>
    <t>Margin of Error!!Total!!1.38 to 1.49 of poverty threshold!!Under 19 years!!With health insurance coverage!!With employer-based health insurance</t>
  </si>
  <si>
    <t>B27016_072E</t>
  </si>
  <si>
    <t>Estimate!!Total!!1.38 to 1.49 of poverty threshold!!Under 19 years!!With health insurance coverage!!With direct-purchase health insurance</t>
  </si>
  <si>
    <t>B27016_072M</t>
  </si>
  <si>
    <t>Margin of Error!!Total!!1.38 to 1.49 of poverty threshold!!Under 19 years!!With health insurance coverage!!With direct-purchase health insurance</t>
  </si>
  <si>
    <t>B27016_073E</t>
  </si>
  <si>
    <t>Estimate!!Total!!1.38 to 1.49 of poverty threshold!!Under 19 years!!With health insurance coverage!!With Medicare coverage</t>
  </si>
  <si>
    <t>B27016_073M</t>
  </si>
  <si>
    <t>Margin of Error!!Total!!1.38 to 1.49 of poverty threshold!!Under 19 years!!With health insurance coverage!!With Medicare coverage</t>
  </si>
  <si>
    <t>B27016_074E</t>
  </si>
  <si>
    <t>Estimate!!Total!!1.38 to 1.49 of poverty threshold!!Under 19 years!!With health insurance coverage!!With Medicaid/means-tested public coverage</t>
  </si>
  <si>
    <t>B27016_074M</t>
  </si>
  <si>
    <t>Margin of Error!!Total!!1.38 to 1.49 of poverty threshold!!Under 19 years!!With health insurance coverage!!With Medicaid/means-tested public coverage</t>
  </si>
  <si>
    <t>B27016_075E</t>
  </si>
  <si>
    <t>Estimate!!Total!!1.38 to 1.49 of poverty threshold!!Under 19 years!!No health insurance coverage</t>
  </si>
  <si>
    <t>B27016_075M</t>
  </si>
  <si>
    <t>Margin of Error!!Total!!1.38 to 1.49 of poverty threshold!!Under 19 years!!No health insurance coverage</t>
  </si>
  <si>
    <t>B27016_076E</t>
  </si>
  <si>
    <t>Estimate!!Total!!1.38 to 1.49 of poverty threshold!!19 to 64 years</t>
  </si>
  <si>
    <t>B27016_076M</t>
  </si>
  <si>
    <t>Margin of Error!!Total!!1.38 to 1.49 of poverty threshold!!19 to 64 years</t>
  </si>
  <si>
    <t>B27016_077E</t>
  </si>
  <si>
    <t>Estimate!!Total!!1.38 to 1.49 of poverty threshold!!19 to 64 years!!With health insurance coverage</t>
  </si>
  <si>
    <t>B27016_077M</t>
  </si>
  <si>
    <t>Margin of Error!!Total!!1.38 to 1.49 of poverty threshold!!19 to 64 years!!With health insurance coverage</t>
  </si>
  <si>
    <t>B27016_078E</t>
  </si>
  <si>
    <t>Estimate!!Total!!1.38 to 1.49 of poverty threshold!!19 to 64 years!!With health insurance coverage!!With employer-based health insurance</t>
  </si>
  <si>
    <t>B27016_078M</t>
  </si>
  <si>
    <t>Margin of Error!!Total!!1.38 to 1.49 of poverty threshold!!19 to 64 years!!With health insurance coverage!!With employer-based health insurance</t>
  </si>
  <si>
    <t>B27016_079E</t>
  </si>
  <si>
    <t>Estimate!!Total!!1.38 to 1.49 of poverty threshold!!19 to 64 years!!With health insurance coverage!!With direct-purchase health insurance</t>
  </si>
  <si>
    <t>B27016_079M</t>
  </si>
  <si>
    <t>Margin of Error!!Total!!1.38 to 1.49 of poverty threshold!!19 to 64 years!!With health insurance coverage!!With direct-purchase health insurance</t>
  </si>
  <si>
    <t>B27016_080E</t>
  </si>
  <si>
    <t>Estimate!!Total!!1.38 to 1.49 of poverty threshold!!19 to 64 years!!With health insurance coverage!!With Medicare coverage</t>
  </si>
  <si>
    <t>B27016_080M</t>
  </si>
  <si>
    <t>Margin of Error!!Total!!1.38 to 1.49 of poverty threshold!!19 to 64 years!!With health insurance coverage!!With Medicare coverage</t>
  </si>
  <si>
    <t>B27016_081E</t>
  </si>
  <si>
    <t>Estimate!!Total!!1.38 to 1.49 of poverty threshold!!19 to 64 years!!With health insurance coverage!!With Medicaid/means-tested public coverage</t>
  </si>
  <si>
    <t>B27016_081M</t>
  </si>
  <si>
    <t>Margin of Error!!Total!!1.38 to 1.49 of poverty threshold!!19 to 64 years!!With health insurance coverage!!With Medicaid/means-tested public coverage</t>
  </si>
  <si>
    <t>B27016_082E</t>
  </si>
  <si>
    <t>Estimate!!Total!!1.38 to 1.49 of poverty threshold!!19 to 64 years!!No health insurance coverage</t>
  </si>
  <si>
    <t>B27016_082M</t>
  </si>
  <si>
    <t>Margin of Error!!Total!!1.38 to 1.49 of poverty threshold!!19 to 64 years!!No health insurance coverage</t>
  </si>
  <si>
    <t>B27016_083E</t>
  </si>
  <si>
    <t>Estimate!!Total!!1.38 to 1.49 of poverty threshold!!65 years and over</t>
  </si>
  <si>
    <t>B27016_083M</t>
  </si>
  <si>
    <t>Margin of Error!!Total!!1.38 to 1.49 of poverty threshold!!65 years and over</t>
  </si>
  <si>
    <t>B27016_084E</t>
  </si>
  <si>
    <t>Estimate!!Total!!1.38 to 1.49 of poverty threshold!!65 years and over!!With health insurance coverage</t>
  </si>
  <si>
    <t>B27016_084M</t>
  </si>
  <si>
    <t>Margin of Error!!Total!!1.38 to 1.49 of poverty threshold!!65 years and over!!With health insurance coverage</t>
  </si>
  <si>
    <t>B27016_085E</t>
  </si>
  <si>
    <t>Estimate!!Total!!1.38 to 1.49 of poverty threshold!!65 years and over!!With health insurance coverage!!With employer-based health insurance</t>
  </si>
  <si>
    <t>B27016_085M</t>
  </si>
  <si>
    <t>Margin of Error!!Total!!1.38 to 1.49 of poverty threshold!!65 years and over!!With health insurance coverage!!With employer-based health insurance</t>
  </si>
  <si>
    <t>B27016_086E</t>
  </si>
  <si>
    <t>Estimate!!Total!!1.38 to 1.49 of poverty threshold!!65 years and over!!With health insurance coverage!!With direct-purchase health insurance</t>
  </si>
  <si>
    <t>B27016_086M</t>
  </si>
  <si>
    <t>Margin of Error!!Total!!1.38 to 1.49 of poverty threshold!!65 years and over!!With health insurance coverage!!With direct-purchase health insurance</t>
  </si>
  <si>
    <t>B27016_087E</t>
  </si>
  <si>
    <t>Estimate!!Total!!1.38 to 1.49 of poverty threshold!!65 years and over!!With health insurance coverage!!With Medicare coverage</t>
  </si>
  <si>
    <t>B27016_087M</t>
  </si>
  <si>
    <t>Margin of Error!!Total!!1.38 to 1.49 of poverty threshold!!65 years and over!!With health insurance coverage!!With Medicare coverage</t>
  </si>
  <si>
    <t>B27016_088E</t>
  </si>
  <si>
    <t>Estimate!!Total!!1.38 to 1.49 of poverty threshold!!65 years and over!!With health insurance coverage!!With Medicaid/means-tested public coverage</t>
  </si>
  <si>
    <t>B27016_088M</t>
  </si>
  <si>
    <t>Margin of Error!!Total!!1.38 to 1.49 of poverty threshold!!65 years and over!!With health insurance coverage!!With Medicaid/means-tested public coverage</t>
  </si>
  <si>
    <t>B27016_089E</t>
  </si>
  <si>
    <t>Estimate!!Total!!1.38 to 1.49 of poverty threshold!!65 years and over!!No health insurance coverage</t>
  </si>
  <si>
    <t>B27016_089M</t>
  </si>
  <si>
    <t>Margin of Error!!Total!!1.38 to 1.49 of poverty threshold!!65 years and over!!No health insurance coverage</t>
  </si>
  <si>
    <t>B27016_090E</t>
  </si>
  <si>
    <t>Estimate!!Total!!1.50 to 1.99 of poverty threshold</t>
  </si>
  <si>
    <t>B27016_090M</t>
  </si>
  <si>
    <t>Margin of Error!!Total!!1.50 to 1.99 of poverty threshold</t>
  </si>
  <si>
    <t>B27016_091E</t>
  </si>
  <si>
    <t>Estimate!!Total!!1.50 to 1.99 of poverty threshold!!Under 19 years</t>
  </si>
  <si>
    <t>B27016_091M</t>
  </si>
  <si>
    <t>Margin of Error!!Total!!1.50 to 1.99 of poverty threshold!!Under 19 years</t>
  </si>
  <si>
    <t>B27016_092E</t>
  </si>
  <si>
    <t>Estimate!!Total!!1.50 to 1.99 of poverty threshold!!Under 19 years!!With health insurance coverage</t>
  </si>
  <si>
    <t>B27016_092M</t>
  </si>
  <si>
    <t>Margin of Error!!Total!!1.50 to 1.99 of poverty threshold!!Under 19 years!!With health insurance coverage</t>
  </si>
  <si>
    <t>B27016_093E</t>
  </si>
  <si>
    <t>Estimate!!Total!!1.50 to 1.99 of poverty threshold!!Under 19 years!!With health insurance coverage!!With employer-based health insurance</t>
  </si>
  <si>
    <t>B27016_093M</t>
  </si>
  <si>
    <t>Margin of Error!!Total!!1.50 to 1.99 of poverty threshold!!Under 19 years!!With health insurance coverage!!With employer-based health insurance</t>
  </si>
  <si>
    <t>B27016_094E</t>
  </si>
  <si>
    <t>Estimate!!Total!!1.50 to 1.99 of poverty threshold!!Under 19 years!!With health insurance coverage!!With direct-purchase health insurance</t>
  </si>
  <si>
    <t>B27016_094M</t>
  </si>
  <si>
    <t>Margin of Error!!Total!!1.50 to 1.99 of poverty threshold!!Under 19 years!!With health insurance coverage!!With direct-purchase health insurance</t>
  </si>
  <si>
    <t>B27016_095E</t>
  </si>
  <si>
    <t>Estimate!!Total!!1.50 to 1.99 of poverty threshold!!Under 19 years!!With health insurance coverage!!With Medicare coverage</t>
  </si>
  <si>
    <t>B27016_095M</t>
  </si>
  <si>
    <t>Margin of Error!!Total!!1.50 to 1.99 of poverty threshold!!Under 19 years!!With health insurance coverage!!With Medicare coverage</t>
  </si>
  <si>
    <t>B27016_096E</t>
  </si>
  <si>
    <t>Estimate!!Total!!1.50 to 1.99 of poverty threshold!!Under 19 years!!With health insurance coverage!!With Medicaid/means-tested public coverage</t>
  </si>
  <si>
    <t>B27016_096M</t>
  </si>
  <si>
    <t>Margin of Error!!Total!!1.50 to 1.99 of poverty threshold!!Under 19 years!!With health insurance coverage!!With Medicaid/means-tested public coverage</t>
  </si>
  <si>
    <t>B27016_097E</t>
  </si>
  <si>
    <t>Estimate!!Total!!1.50 to 1.99 of poverty threshold!!Under 19 years!!No health insurance coverage</t>
  </si>
  <si>
    <t>B27016_097M</t>
  </si>
  <si>
    <t>Margin of Error!!Total!!1.50 to 1.99 of poverty threshold!!Under 19 years!!No health insurance coverage</t>
  </si>
  <si>
    <t>B27016_098E</t>
  </si>
  <si>
    <t>Estimate!!Total!!1.50 to 1.99 of poverty threshold!!19 to 64 years</t>
  </si>
  <si>
    <t>B27016_098M</t>
  </si>
  <si>
    <t>Margin of Error!!Total!!1.50 to 1.99 of poverty threshold!!19 to 64 years</t>
  </si>
  <si>
    <t>B27016_099E</t>
  </si>
  <si>
    <t>Estimate!!Total!!1.50 to 1.99 of poverty threshold!!19 to 64 years!!With health insurance coverage</t>
  </si>
  <si>
    <t>B27016_099M</t>
  </si>
  <si>
    <t>Margin of Error!!Total!!1.50 to 1.99 of poverty threshold!!19 to 64 years!!With health insurance coverage</t>
  </si>
  <si>
    <t>B27016_100E</t>
  </si>
  <si>
    <t>Estimate!!Total!!1.50 to 1.99 of poverty threshold!!19 to 64 years!!With health insurance coverage!!With employer-based health insurance</t>
  </si>
  <si>
    <t>B27016_100M</t>
  </si>
  <si>
    <t>Margin of Error!!Total!!1.50 to 1.99 of poverty threshold!!19 to 64 years!!With health insurance coverage!!With employer-based health insurance</t>
  </si>
  <si>
    <t>B27016_101E</t>
  </si>
  <si>
    <t>Estimate!!Total!!1.50 to 1.99 of poverty threshold!!19 to 64 years!!With health insurance coverage!!With direct-purchase health insurance</t>
  </si>
  <si>
    <t>B27016_101M</t>
  </si>
  <si>
    <t>Margin of Error!!Total!!1.50 to 1.99 of poverty threshold!!19 to 64 years!!With health insurance coverage!!With direct-purchase health insurance</t>
  </si>
  <si>
    <t>B27016_102E</t>
  </si>
  <si>
    <t>Estimate!!Total!!1.50 to 1.99 of poverty threshold!!19 to 64 years!!With health insurance coverage!!With Medicare coverage</t>
  </si>
  <si>
    <t>B27016_102M</t>
  </si>
  <si>
    <t>Margin of Error!!Total!!1.50 to 1.99 of poverty threshold!!19 to 64 years!!With health insurance coverage!!With Medicare coverage</t>
  </si>
  <si>
    <t>B27016_103E</t>
  </si>
  <si>
    <t>Estimate!!Total!!1.50 to 1.99 of poverty threshold!!19 to 64 years!!With health insurance coverage!!With Medicaid/means-tested public coverage</t>
  </si>
  <si>
    <t>B27016_103M</t>
  </si>
  <si>
    <t>Margin of Error!!Total!!1.50 to 1.99 of poverty threshold!!19 to 64 years!!With health insurance coverage!!With Medicaid/means-tested public coverage</t>
  </si>
  <si>
    <t>B27016_104E</t>
  </si>
  <si>
    <t>Estimate!!Total!!1.50 to 1.99 of poverty threshold!!19 to 64 years!!No health insurance coverage</t>
  </si>
  <si>
    <t>B27016_104M</t>
  </si>
  <si>
    <t>Margin of Error!!Total!!1.50 to 1.99 of poverty threshold!!19 to 64 years!!No health insurance coverage</t>
  </si>
  <si>
    <t>B27016_105E</t>
  </si>
  <si>
    <t>Estimate!!Total!!1.50 to 1.99 of poverty threshold!!65 years and over</t>
  </si>
  <si>
    <t>B27016_105M</t>
  </si>
  <si>
    <t>Margin of Error!!Total!!1.50 to 1.99 of poverty threshold!!65 years and over</t>
  </si>
  <si>
    <t>B27016_106E</t>
  </si>
  <si>
    <t>Estimate!!Total!!1.50 to 1.99 of poverty threshold!!65 years and over!!With health insurance coverage</t>
  </si>
  <si>
    <t>B27016_106M</t>
  </si>
  <si>
    <t>Margin of Error!!Total!!1.50 to 1.99 of poverty threshold!!65 years and over!!With health insurance coverage</t>
  </si>
  <si>
    <t>B27016_107E</t>
  </si>
  <si>
    <t>Estimate!!Total!!1.50 to 1.99 of poverty threshold!!65 years and over!!With health insurance coverage!!With employer-based health insurance</t>
  </si>
  <si>
    <t>B27016_107M</t>
  </si>
  <si>
    <t>Margin of Error!!Total!!1.50 to 1.99 of poverty threshold!!65 years and over!!With health insurance coverage!!With employer-based health insurance</t>
  </si>
  <si>
    <t>B27016_108E</t>
  </si>
  <si>
    <t>Estimate!!Total!!1.50 to 1.99 of poverty threshold!!65 years and over!!With health insurance coverage!!With direct-purchase health insurance</t>
  </si>
  <si>
    <t>B27016_108M</t>
  </si>
  <si>
    <t>Margin of Error!!Total!!1.50 to 1.99 of poverty threshold!!65 years and over!!With health insurance coverage!!With direct-purchase health insurance</t>
  </si>
  <si>
    <t>B27016_109E</t>
  </si>
  <si>
    <t>Estimate!!Total!!1.50 to 1.99 of poverty threshold!!65 years and over!!With health insurance coverage!!With Medicare coverage</t>
  </si>
  <si>
    <t>B27016_109M</t>
  </si>
  <si>
    <t>Margin of Error!!Total!!1.50 to 1.99 of poverty threshold!!65 years and over!!With health insurance coverage!!With Medicare coverage</t>
  </si>
  <si>
    <t>B27016_110E</t>
  </si>
  <si>
    <t>Estimate!!Total!!1.50 to 1.99 of poverty threshold!!65 years and over!!With health insurance coverage!!With Medicaid/means-tested public coverage</t>
  </si>
  <si>
    <t>B27016_110M</t>
  </si>
  <si>
    <t>Margin of Error!!Total!!1.50 to 1.99 of poverty threshold!!65 years and over!!With health insurance coverage!!With Medicaid/means-tested public coverage</t>
  </si>
  <si>
    <t>B27016_111E</t>
  </si>
  <si>
    <t>Estimate!!Total!!1.50 to 1.99 of poverty threshold!!65 years and over!!No health insurance coverage</t>
  </si>
  <si>
    <t>B27016_111M</t>
  </si>
  <si>
    <t>Margin of Error!!Total!!1.50 to 1.99 of poverty threshold!!65 years and over!!No health insurance coverage</t>
  </si>
  <si>
    <t>B27016_112E</t>
  </si>
  <si>
    <t>Estimate!!Total!!2.00 to 2.49 of poverty threshold</t>
  </si>
  <si>
    <t>B27016_112M</t>
  </si>
  <si>
    <t>Margin of Error!!Total!!2.00 to 2.49 of poverty threshold</t>
  </si>
  <si>
    <t>B27016_113E</t>
  </si>
  <si>
    <t>Estimate!!Total!!2.00 to 2.49 of poverty threshold!!Under 19 years</t>
  </si>
  <si>
    <t>B27016_113M</t>
  </si>
  <si>
    <t>Margin of Error!!Total!!2.00 to 2.49 of poverty threshold!!Under 19 years</t>
  </si>
  <si>
    <t>B27016_114E</t>
  </si>
  <si>
    <t>Estimate!!Total!!2.00 to 2.49 of poverty threshold!!Under 19 years!!With health insurance coverage</t>
  </si>
  <si>
    <t>B27016_114M</t>
  </si>
  <si>
    <t>Margin of Error!!Total!!2.00 to 2.49 of poverty threshold!!Under 19 years!!With health insurance coverage</t>
  </si>
  <si>
    <t>B27016_115E</t>
  </si>
  <si>
    <t>Estimate!!Total!!2.00 to 2.49 of poverty threshold!!Under 19 years!!With health insurance coverage!!With employer-based health insurance</t>
  </si>
  <si>
    <t>B27016_115M</t>
  </si>
  <si>
    <t>Margin of Error!!Total!!2.00 to 2.49 of poverty threshold!!Under 19 years!!With health insurance coverage!!With employer-based health insurance</t>
  </si>
  <si>
    <t>B27016_116E</t>
  </si>
  <si>
    <t>Estimate!!Total!!2.00 to 2.49 of poverty threshold!!Under 19 years!!With health insurance coverage!!With direct-purchase health insurance</t>
  </si>
  <si>
    <t>B27016_116M</t>
  </si>
  <si>
    <t>Margin of Error!!Total!!2.00 to 2.49 of poverty threshold!!Under 19 years!!With health insurance coverage!!With direct-purchase health insurance</t>
  </si>
  <si>
    <t>B27016_117E</t>
  </si>
  <si>
    <t>Estimate!!Total!!2.00 to 2.49 of poverty threshold!!Under 19 years!!With health insurance coverage!!With Medicare coverage</t>
  </si>
  <si>
    <t>B27016_117M</t>
  </si>
  <si>
    <t>Margin of Error!!Total!!2.00 to 2.49 of poverty threshold!!Under 19 years!!With health insurance coverage!!With Medicare coverage</t>
  </si>
  <si>
    <t>B27016_118E</t>
  </si>
  <si>
    <t>Estimate!!Total!!2.00 to 2.49 of poverty threshold!!Under 19 years!!With health insurance coverage!!With Medicaid/means-tested public coverage</t>
  </si>
  <si>
    <t>B27016_118M</t>
  </si>
  <si>
    <t>Margin of Error!!Total!!2.00 to 2.49 of poverty threshold!!Under 19 years!!With health insurance coverage!!With Medicaid/means-tested public coverage</t>
  </si>
  <si>
    <t>B27016_119E</t>
  </si>
  <si>
    <t>Estimate!!Total!!2.00 to 2.49 of poverty threshold!!Under 19 years!!No health insurance coverage</t>
  </si>
  <si>
    <t>B27016_119M</t>
  </si>
  <si>
    <t>Margin of Error!!Total!!2.00 to 2.49 of poverty threshold!!Under 19 years!!No health insurance coverage</t>
  </si>
  <si>
    <t>B27016_120E</t>
  </si>
  <si>
    <t>Estimate!!Total!!2.00 to 2.49 of poverty threshold!!19 to 64 years</t>
  </si>
  <si>
    <t>B27016_120M</t>
  </si>
  <si>
    <t>Margin of Error!!Total!!2.00 to 2.49 of poverty threshold!!19 to 64 years</t>
  </si>
  <si>
    <t>B27016_121E</t>
  </si>
  <si>
    <t>Estimate!!Total!!2.00 to 2.49 of poverty threshold!!19 to 64 years!!With health insurance coverage</t>
  </si>
  <si>
    <t>B27016_121M</t>
  </si>
  <si>
    <t>Margin of Error!!Total!!2.00 to 2.49 of poverty threshold!!19 to 64 years!!With health insurance coverage</t>
  </si>
  <si>
    <t>B27016_122E</t>
  </si>
  <si>
    <t>Estimate!!Total!!2.00 to 2.49 of poverty threshold!!19 to 64 years!!With health insurance coverage!!With employer-based health insurance</t>
  </si>
  <si>
    <t>B27016_122M</t>
  </si>
  <si>
    <t>Margin of Error!!Total!!2.00 to 2.49 of poverty threshold!!19 to 64 years!!With health insurance coverage!!With employer-based health insurance</t>
  </si>
  <si>
    <t>B27016_123E</t>
  </si>
  <si>
    <t>Estimate!!Total!!2.00 to 2.49 of poverty threshold!!19 to 64 years!!With health insurance coverage!!With direct-purchase health insurance</t>
  </si>
  <si>
    <t>B27016_123M</t>
  </si>
  <si>
    <t>Margin of Error!!Total!!2.00 to 2.49 of poverty threshold!!19 to 64 years!!With health insurance coverage!!With direct-purchase health insurance</t>
  </si>
  <si>
    <t>B27016_124E</t>
  </si>
  <si>
    <t>Estimate!!Total!!2.00 to 2.49 of poverty threshold!!19 to 64 years!!With health insurance coverage!!With Medicare coverage</t>
  </si>
  <si>
    <t>B27016_124M</t>
  </si>
  <si>
    <t>Margin of Error!!Total!!2.00 to 2.49 of poverty threshold!!19 to 64 years!!With health insurance coverage!!With Medicare coverage</t>
  </si>
  <si>
    <t>B27016_125E</t>
  </si>
  <si>
    <t>Estimate!!Total!!2.00 to 2.49 of poverty threshold!!19 to 64 years!!With health insurance coverage!!With Medicaid/means-tested public coverage</t>
  </si>
  <si>
    <t>B27016_125M</t>
  </si>
  <si>
    <t>Margin of Error!!Total!!2.00 to 2.49 of poverty threshold!!19 to 64 years!!With health insurance coverage!!With Medicaid/means-tested public coverage</t>
  </si>
  <si>
    <t>B27016_126E</t>
  </si>
  <si>
    <t>Estimate!!Total!!2.00 to 2.49 of poverty threshold!!19 to 64 years!!No health insurance coverage</t>
  </si>
  <si>
    <t>B27016_126M</t>
  </si>
  <si>
    <t>Margin of Error!!Total!!2.00 to 2.49 of poverty threshold!!19 to 64 years!!No health insurance coverage</t>
  </si>
  <si>
    <t>B27016_127E</t>
  </si>
  <si>
    <t>Estimate!!Total!!2.00 to 2.49 of poverty threshold!!65 years and over</t>
  </si>
  <si>
    <t>B27016_127M</t>
  </si>
  <si>
    <t>Margin of Error!!Total!!2.00 to 2.49 of poverty threshold!!65 years and over</t>
  </si>
  <si>
    <t>B27016_128E</t>
  </si>
  <si>
    <t>Estimate!!Total!!2.00 to 2.49 of poverty threshold!!65 years and over!!With health insurance coverage</t>
  </si>
  <si>
    <t>B27016_128M</t>
  </si>
  <si>
    <t>Margin of Error!!Total!!2.00 to 2.49 of poverty threshold!!65 years and over!!With health insurance coverage</t>
  </si>
  <si>
    <t>B27016_129E</t>
  </si>
  <si>
    <t>Estimate!!Total!!2.00 to 2.49 of poverty threshold!!65 years and over!!With health insurance coverage!!With employer-based health insurance</t>
  </si>
  <si>
    <t>B27016_129M</t>
  </si>
  <si>
    <t>Margin of Error!!Total!!2.00 to 2.49 of poverty threshold!!65 years and over!!With health insurance coverage!!With employer-based health insurance</t>
  </si>
  <si>
    <t>B27016_130E</t>
  </si>
  <si>
    <t>Estimate!!Total!!2.00 to 2.49 of poverty threshold!!65 years and over!!With health insurance coverage!!With direct-purchase health insurance</t>
  </si>
  <si>
    <t>B27016_130M</t>
  </si>
  <si>
    <t>Margin of Error!!Total!!2.00 to 2.49 of poverty threshold!!65 years and over!!With health insurance coverage!!With direct-purchase health insurance</t>
  </si>
  <si>
    <t>B27016_131E</t>
  </si>
  <si>
    <t>Estimate!!Total!!2.00 to 2.49 of poverty threshold!!65 years and over!!With health insurance coverage!!With Medicare coverage</t>
  </si>
  <si>
    <t>B27016_131M</t>
  </si>
  <si>
    <t>Margin of Error!!Total!!2.00 to 2.49 of poverty threshold!!65 years and over!!With health insurance coverage!!With Medicare coverage</t>
  </si>
  <si>
    <t>B27016_132E</t>
  </si>
  <si>
    <t>Estimate!!Total!!2.00 to 2.49 of poverty threshold!!65 years and over!!With health insurance coverage!!With Medicaid/means-tested public coverage</t>
  </si>
  <si>
    <t>B27016_132M</t>
  </si>
  <si>
    <t>Margin of Error!!Total!!2.00 to 2.49 of poverty threshold!!65 years and over!!With health insurance coverage!!With Medicaid/means-tested public coverage</t>
  </si>
  <si>
    <t>B27016_133E</t>
  </si>
  <si>
    <t>Estimate!!Total!!2.00 to 2.49 of poverty threshold!!65 years and over!!No health insurance coverage</t>
  </si>
  <si>
    <t>B27016_133M</t>
  </si>
  <si>
    <t>Margin of Error!!Total!!2.00 to 2.49 of poverty threshold!!65 years and over!!No health insurance coverage</t>
  </si>
  <si>
    <t>B27016_134E</t>
  </si>
  <si>
    <t>Estimate!!Total!!2.50 to 2.99 of poverty threshold</t>
  </si>
  <si>
    <t>B27016_134M</t>
  </si>
  <si>
    <t>Margin of Error!!Total!!2.50 to 2.99 of poverty threshold</t>
  </si>
  <si>
    <t>B27016_135E</t>
  </si>
  <si>
    <t>Estimate!!Total!!2.50 to 2.99 of poverty threshold!!Under 19 years</t>
  </si>
  <si>
    <t>B27016_135M</t>
  </si>
  <si>
    <t>Margin of Error!!Total!!2.50 to 2.99 of poverty threshold!!Under 19 years</t>
  </si>
  <si>
    <t>B27016_136E</t>
  </si>
  <si>
    <t>Estimate!!Total!!2.50 to 2.99 of poverty threshold!!Under 19 years!!With health insurance coverage</t>
  </si>
  <si>
    <t>B27016_136M</t>
  </si>
  <si>
    <t>Margin of Error!!Total!!2.50 to 2.99 of poverty threshold!!Under 19 years!!With health insurance coverage</t>
  </si>
  <si>
    <t>B27016_137E</t>
  </si>
  <si>
    <t>Estimate!!Total!!2.50 to 2.99 of poverty threshold!!Under 19 years!!With health insurance coverage!!With employer-based health insurance</t>
  </si>
  <si>
    <t>B27016_137M</t>
  </si>
  <si>
    <t>Margin of Error!!Total!!2.50 to 2.99 of poverty threshold!!Under 19 years!!With health insurance coverage!!With employer-based health insurance</t>
  </si>
  <si>
    <t>B27016_138E</t>
  </si>
  <si>
    <t>Estimate!!Total!!2.50 to 2.99 of poverty threshold!!Under 19 years!!With health insurance coverage!!With direct-purchase health insurance</t>
  </si>
  <si>
    <t>B27016_138M</t>
  </si>
  <si>
    <t>Margin of Error!!Total!!2.50 to 2.99 of poverty threshold!!Under 19 years!!With health insurance coverage!!With direct-purchase health insurance</t>
  </si>
  <si>
    <t>B27016_139E</t>
  </si>
  <si>
    <t>Estimate!!Total!!2.50 to 2.99 of poverty threshold!!Under 19 years!!With health insurance coverage!!With Medicare coverage</t>
  </si>
  <si>
    <t>B27016_139M</t>
  </si>
  <si>
    <t>Margin of Error!!Total!!2.50 to 2.99 of poverty threshold!!Under 19 years!!With health insurance coverage!!With Medicare coverage</t>
  </si>
  <si>
    <t>B27016_140E</t>
  </si>
  <si>
    <t>Estimate!!Total!!2.50 to 2.99 of poverty threshold!!Under 19 years!!With health insurance coverage!!With Medicaid/means-tested public coverage</t>
  </si>
  <si>
    <t>B27016_140M</t>
  </si>
  <si>
    <t>Margin of Error!!Total!!2.50 to 2.99 of poverty threshold!!Under 19 years!!With health insurance coverage!!With Medicaid/means-tested public coverage</t>
  </si>
  <si>
    <t>B27016_141E</t>
  </si>
  <si>
    <t>Estimate!!Total!!2.50 to 2.99 of poverty threshold!!Under 19 years!!No health insurance coverage</t>
  </si>
  <si>
    <t>B27016_141M</t>
  </si>
  <si>
    <t>Margin of Error!!Total!!2.50 to 2.99 of poverty threshold!!Under 19 years!!No health insurance coverage</t>
  </si>
  <si>
    <t>B27016_142E</t>
  </si>
  <si>
    <t>Estimate!!Total!!2.50 to 2.99 of poverty threshold!!19 to 64 years</t>
  </si>
  <si>
    <t>B27016_142M</t>
  </si>
  <si>
    <t>Margin of Error!!Total!!2.50 to 2.99 of poverty threshold!!19 to 64 years</t>
  </si>
  <si>
    <t>B27016_143E</t>
  </si>
  <si>
    <t>Estimate!!Total!!2.50 to 2.99 of poverty threshold!!19 to 64 years!!With health insurance coverage</t>
  </si>
  <si>
    <t>B27016_143M</t>
  </si>
  <si>
    <t>Margin of Error!!Total!!2.50 to 2.99 of poverty threshold!!19 to 64 years!!With health insurance coverage</t>
  </si>
  <si>
    <t>B27016_144E</t>
  </si>
  <si>
    <t>Estimate!!Total!!2.50 to 2.99 of poverty threshold!!19 to 64 years!!With health insurance coverage!!With employer-based health insurance</t>
  </si>
  <si>
    <t>B27016_144M</t>
  </si>
  <si>
    <t>Margin of Error!!Total!!2.50 to 2.99 of poverty threshold!!19 to 64 years!!With health insurance coverage!!With employer-based health insurance</t>
  </si>
  <si>
    <t>B27016_145E</t>
  </si>
  <si>
    <t>Estimate!!Total!!2.50 to 2.99 of poverty threshold!!19 to 64 years!!With health insurance coverage!!With direct-purchase health insurance</t>
  </si>
  <si>
    <t>B27016_145M</t>
  </si>
  <si>
    <t>Margin of Error!!Total!!2.50 to 2.99 of poverty threshold!!19 to 64 years!!With health insurance coverage!!With direct-purchase health insurance</t>
  </si>
  <si>
    <t>B27016_146E</t>
  </si>
  <si>
    <t>Estimate!!Total!!2.50 to 2.99 of poverty threshold!!19 to 64 years!!With health insurance coverage!!With Medicare coverage</t>
  </si>
  <si>
    <t>B27016_146M</t>
  </si>
  <si>
    <t>Margin of Error!!Total!!2.50 to 2.99 of poverty threshold!!19 to 64 years!!With health insurance coverage!!With Medicare coverage</t>
  </si>
  <si>
    <t>B27016_147E</t>
  </si>
  <si>
    <t>Estimate!!Total!!2.50 to 2.99 of poverty threshold!!19 to 64 years!!With health insurance coverage!!With Medicaid/means-tested public coverage</t>
  </si>
  <si>
    <t>B27016_147M</t>
  </si>
  <si>
    <t>Margin of Error!!Total!!2.50 to 2.99 of poverty threshold!!19 to 64 years!!With health insurance coverage!!With Medicaid/means-tested public coverage</t>
  </si>
  <si>
    <t>B27016_148E</t>
  </si>
  <si>
    <t>Estimate!!Total!!2.50 to 2.99 of poverty threshold!!19 to 64 years!!No health insurance coverage</t>
  </si>
  <si>
    <t>B27016_148M</t>
  </si>
  <si>
    <t>Margin of Error!!Total!!2.50 to 2.99 of poverty threshold!!19 to 64 years!!No health insurance coverage</t>
  </si>
  <si>
    <t>B27016_149E</t>
  </si>
  <si>
    <t>Estimate!!Total!!2.50 to 2.99 of poverty threshold!!65 years and over</t>
  </si>
  <si>
    <t>B27016_149M</t>
  </si>
  <si>
    <t>Margin of Error!!Total!!2.50 to 2.99 of poverty threshold!!65 years and over</t>
  </si>
  <si>
    <t>B27016_150E</t>
  </si>
  <si>
    <t>Estimate!!Total!!2.50 to 2.99 of poverty threshold!!65 years and over!!With health insurance coverage</t>
  </si>
  <si>
    <t>B27016_150M</t>
  </si>
  <si>
    <t>Margin of Error!!Total!!2.50 to 2.99 of poverty threshold!!65 years and over!!With health insurance coverage</t>
  </si>
  <si>
    <t>B27016_151E</t>
  </si>
  <si>
    <t>Estimate!!Total!!2.50 to 2.99 of poverty threshold!!65 years and over!!With health insurance coverage!!With employer-based health insurance</t>
  </si>
  <si>
    <t>B27016_151M</t>
  </si>
  <si>
    <t>Margin of Error!!Total!!2.50 to 2.99 of poverty threshold!!65 years and over!!With health insurance coverage!!With employer-based health insurance</t>
  </si>
  <si>
    <t>B27016_152E</t>
  </si>
  <si>
    <t>Estimate!!Total!!2.50 to 2.99 of poverty threshold!!65 years and over!!With health insurance coverage!!With direct-purchase health insurance</t>
  </si>
  <si>
    <t>B27016_152M</t>
  </si>
  <si>
    <t>Margin of Error!!Total!!2.50 to 2.99 of poverty threshold!!65 years and over!!With health insurance coverage!!With direct-purchase health insurance</t>
  </si>
  <si>
    <t>B27016_153E</t>
  </si>
  <si>
    <t>Estimate!!Total!!2.50 to 2.99 of poverty threshold!!65 years and over!!With health insurance coverage!!With Medicare coverage</t>
  </si>
  <si>
    <t>B27016_153M</t>
  </si>
  <si>
    <t>Margin of Error!!Total!!2.50 to 2.99 of poverty threshold!!65 years and over!!With health insurance coverage!!With Medicare coverage</t>
  </si>
  <si>
    <t>B27016_154E</t>
  </si>
  <si>
    <t>Estimate!!Total!!2.50 to 2.99 of poverty threshold!!65 years and over!!With health insurance coverage!!With Medicaid/means-tested public coverage</t>
  </si>
  <si>
    <t>B27016_154M</t>
  </si>
  <si>
    <t>Margin of Error!!Total!!2.50 to 2.99 of poverty threshold!!65 years and over!!With health insurance coverage!!With Medicaid/means-tested public coverage</t>
  </si>
  <si>
    <t>B27016_155E</t>
  </si>
  <si>
    <t>Estimate!!Total!!2.50 to 2.99 of poverty threshold!!65 years and over!!No health insurance coverage</t>
  </si>
  <si>
    <t>B27016_155M</t>
  </si>
  <si>
    <t>Margin of Error!!Total!!2.50 to 2.99 of poverty threshold!!65 years and over!!No health insurance coverage</t>
  </si>
  <si>
    <t>B27016_156E</t>
  </si>
  <si>
    <t>Estimate!!Total!!3.00 to 3.99 of poverty threshold</t>
  </si>
  <si>
    <t>B27016_156M</t>
  </si>
  <si>
    <t>Margin of Error!!Total!!3.00 to 3.99 of poverty threshold</t>
  </si>
  <si>
    <t>B27016_157E</t>
  </si>
  <si>
    <t>Estimate!!Total!!3.00 to 3.99 of poverty threshold!!Under 19 years</t>
  </si>
  <si>
    <t>B27016_157M</t>
  </si>
  <si>
    <t>Margin of Error!!Total!!3.00 to 3.99 of poverty threshold!!Under 19 years</t>
  </si>
  <si>
    <t>B27016_158E</t>
  </si>
  <si>
    <t>Estimate!!Total!!3.00 to 3.99 of poverty threshold!!Under 19 years!!With health insurance coverage</t>
  </si>
  <si>
    <t>B27016_158M</t>
  </si>
  <si>
    <t>Margin of Error!!Total!!3.00 to 3.99 of poverty threshold!!Under 19 years!!With health insurance coverage</t>
  </si>
  <si>
    <t>B27016_159E</t>
  </si>
  <si>
    <t>Estimate!!Total!!3.00 to 3.99 of poverty threshold!!Under 19 years!!With health insurance coverage!!With employer-based health insurance</t>
  </si>
  <si>
    <t>B27016_159M</t>
  </si>
  <si>
    <t>Margin of Error!!Total!!3.00 to 3.99 of poverty threshold!!Under 19 years!!With health insurance coverage!!With employer-based health insurance</t>
  </si>
  <si>
    <t>B27016_160E</t>
  </si>
  <si>
    <t>Estimate!!Total!!3.00 to 3.99 of poverty threshold!!Under 19 years!!With health insurance coverage!!With direct-purchase health insurance</t>
  </si>
  <si>
    <t>B27016_160M</t>
  </si>
  <si>
    <t>Margin of Error!!Total!!3.00 to 3.99 of poverty threshold!!Under 19 years!!With health insurance coverage!!With direct-purchase health insurance</t>
  </si>
  <si>
    <t>B27016_161E</t>
  </si>
  <si>
    <t>Estimate!!Total!!3.00 to 3.99 of poverty threshold!!Under 19 years!!With health insurance coverage!!With Medicare coverage</t>
  </si>
  <si>
    <t>B27016_161M</t>
  </si>
  <si>
    <t>Margin of Error!!Total!!3.00 to 3.99 of poverty threshold!!Under 19 years!!With health insurance coverage!!With Medicare coverage</t>
  </si>
  <si>
    <t>B27016_162E</t>
  </si>
  <si>
    <t>Estimate!!Total!!3.00 to 3.99 of poverty threshold!!Under 19 years!!With health insurance coverage!!With Medicaid/means-tested public coverage</t>
  </si>
  <si>
    <t>B27016_162M</t>
  </si>
  <si>
    <t>Margin of Error!!Total!!3.00 to 3.99 of poverty threshold!!Under 19 years!!With health insurance coverage!!With Medicaid/means-tested public coverage</t>
  </si>
  <si>
    <t>B27016_163E</t>
  </si>
  <si>
    <t>Estimate!!Total!!3.00 to 3.99 of poverty threshold!!Under 19 years!!No health insurance coverage</t>
  </si>
  <si>
    <t>B27016_163M</t>
  </si>
  <si>
    <t>Margin of Error!!Total!!3.00 to 3.99 of poverty threshold!!Under 19 years!!No health insurance coverage</t>
  </si>
  <si>
    <t>B27016_164E</t>
  </si>
  <si>
    <t>Estimate!!Total!!3.00 to 3.99 of poverty threshold!!19 to 64 years</t>
  </si>
  <si>
    <t>B27016_164M</t>
  </si>
  <si>
    <t>Margin of Error!!Total!!3.00 to 3.99 of poverty threshold!!19 to 64 years</t>
  </si>
  <si>
    <t>B27016_165E</t>
  </si>
  <si>
    <t>Estimate!!Total!!3.00 to 3.99 of poverty threshold!!19 to 64 years!!With health insurance coverage</t>
  </si>
  <si>
    <t>B27016_165M</t>
  </si>
  <si>
    <t>Margin of Error!!Total!!3.00 to 3.99 of poverty threshold!!19 to 64 years!!With health insurance coverage</t>
  </si>
  <si>
    <t>B27016_166E</t>
  </si>
  <si>
    <t>Estimate!!Total!!3.00 to 3.99 of poverty threshold!!19 to 64 years!!With health insurance coverage!!With employer-based health insurance</t>
  </si>
  <si>
    <t>B27016_166M</t>
  </si>
  <si>
    <t>Margin of Error!!Total!!3.00 to 3.99 of poverty threshold!!19 to 64 years!!With health insurance coverage!!With employer-based health insurance</t>
  </si>
  <si>
    <t>B27016_167E</t>
  </si>
  <si>
    <t>Estimate!!Total!!3.00 to 3.99 of poverty threshold!!19 to 64 years!!With health insurance coverage!!With direct-purchase health insurance</t>
  </si>
  <si>
    <t>B27016_167M</t>
  </si>
  <si>
    <t>Margin of Error!!Total!!3.00 to 3.99 of poverty threshold!!19 to 64 years!!With health insurance coverage!!With direct-purchase health insurance</t>
  </si>
  <si>
    <t>B27016_168E</t>
  </si>
  <si>
    <t>Estimate!!Total!!3.00 to 3.99 of poverty threshold!!19 to 64 years!!With health insurance coverage!!With Medicare coverage</t>
  </si>
  <si>
    <t>B27016_168M</t>
  </si>
  <si>
    <t>Margin of Error!!Total!!3.00 to 3.99 of poverty threshold!!19 to 64 years!!With health insurance coverage!!With Medicare coverage</t>
  </si>
  <si>
    <t>B27016_169E</t>
  </si>
  <si>
    <t>Estimate!!Total!!3.00 to 3.99 of poverty threshold!!19 to 64 years!!With health insurance coverage!!With Medicaid/means-tested public coverage</t>
  </si>
  <si>
    <t>B27016_169M</t>
  </si>
  <si>
    <t>Margin of Error!!Total!!3.00 to 3.99 of poverty threshold!!19 to 64 years!!With health insurance coverage!!With Medicaid/means-tested public coverage</t>
  </si>
  <si>
    <t>B27016_170E</t>
  </si>
  <si>
    <t>Estimate!!Total!!3.00 to 3.99 of poverty threshold!!19 to 64 years!!No health insurance coverage</t>
  </si>
  <si>
    <t>B27016_170M</t>
  </si>
  <si>
    <t>Margin of Error!!Total!!3.00 to 3.99 of poverty threshold!!19 to 64 years!!No health insurance coverage</t>
  </si>
  <si>
    <t>B27016_171E</t>
  </si>
  <si>
    <t>Estimate!!Total!!3.00 to 3.99 of poverty threshold!!65 years and over</t>
  </si>
  <si>
    <t>B27016_171M</t>
  </si>
  <si>
    <t>Margin of Error!!Total!!3.00 to 3.99 of poverty threshold!!65 years and over</t>
  </si>
  <si>
    <t>B27016_172E</t>
  </si>
  <si>
    <t>Estimate!!Total!!3.00 to 3.99 of poverty threshold!!65 years and over!!With health insurance coverage</t>
  </si>
  <si>
    <t>B27016_172M</t>
  </si>
  <si>
    <t>Margin of Error!!Total!!3.00 to 3.99 of poverty threshold!!65 years and over!!With health insurance coverage</t>
  </si>
  <si>
    <t>B27016_173E</t>
  </si>
  <si>
    <t>Estimate!!Total!!3.00 to 3.99 of poverty threshold!!65 years and over!!With health insurance coverage!!With employer-based health insurance</t>
  </si>
  <si>
    <t>B27016_173M</t>
  </si>
  <si>
    <t>Margin of Error!!Total!!3.00 to 3.99 of poverty threshold!!65 years and over!!With health insurance coverage!!With employer-based health insurance</t>
  </si>
  <si>
    <t>B27016_174E</t>
  </si>
  <si>
    <t>Estimate!!Total!!3.00 to 3.99 of poverty threshold!!65 years and over!!With health insurance coverage!!With direct-purchase health insurance</t>
  </si>
  <si>
    <t>B27016_174M</t>
  </si>
  <si>
    <t>Margin of Error!!Total!!3.00 to 3.99 of poverty threshold!!65 years and over!!With health insurance coverage!!With direct-purchase health insurance</t>
  </si>
  <si>
    <t>B27016_175E</t>
  </si>
  <si>
    <t>Estimate!!Total!!3.00 to 3.99 of poverty threshold!!65 years and over!!With health insurance coverage!!With Medicare coverage</t>
  </si>
  <si>
    <t>B27016_175M</t>
  </si>
  <si>
    <t>Margin of Error!!Total!!3.00 to 3.99 of poverty threshold!!65 years and over!!With health insurance coverage!!With Medicare coverage</t>
  </si>
  <si>
    <t>B27016_176E</t>
  </si>
  <si>
    <t>Estimate!!Total!!3.00 to 3.99 of poverty threshold!!65 years and over!!With health insurance coverage!!With Medicaid/means-tested public coverage</t>
  </si>
  <si>
    <t>B27016_176M</t>
  </si>
  <si>
    <t>Margin of Error!!Total!!3.00 to 3.99 of poverty threshold!!65 years and over!!With health insurance coverage!!With Medicaid/means-tested public coverage</t>
  </si>
  <si>
    <t>B27016_177E</t>
  </si>
  <si>
    <t>Estimate!!Total!!3.00 to 3.99 of poverty threshold!!65 years and over!!No health insurance coverage</t>
  </si>
  <si>
    <t>B27016_177M</t>
  </si>
  <si>
    <t>Margin of Error!!Total!!3.00 to 3.99 of poverty threshold!!65 years and over!!No health insurance coverage</t>
  </si>
  <si>
    <t>B27016_178E</t>
  </si>
  <si>
    <t>Estimate!!Total!!4.00 of poverty threshold and over</t>
  </si>
  <si>
    <t>B27016_178M</t>
  </si>
  <si>
    <t>Margin of Error!!Total!!4.00 of poverty threshold and over</t>
  </si>
  <si>
    <t>B27016_179E</t>
  </si>
  <si>
    <t>Estimate!!Total!!4.00 of poverty threshold and over!!Under 19 years</t>
  </si>
  <si>
    <t>B27016_179M</t>
  </si>
  <si>
    <t>Margin of Error!!Total!!4.00 of poverty threshold and over!!Under 19 years</t>
  </si>
  <si>
    <t>B27016_180E</t>
  </si>
  <si>
    <t>Estimate!!Total!!4.00 of poverty threshold and over!!Under 19 years!!With health insurance coverage</t>
  </si>
  <si>
    <t>B27016_180M</t>
  </si>
  <si>
    <t>Margin of Error!!Total!!4.00 of poverty threshold and over!!Under 19 years!!With health insurance coverage</t>
  </si>
  <si>
    <t>B27016_181E</t>
  </si>
  <si>
    <t>Estimate!!Total!!4.00 of poverty threshold and over!!Under 19 years!!With health insurance coverage!!With employer-based health insurance</t>
  </si>
  <si>
    <t>B27016_181M</t>
  </si>
  <si>
    <t>Margin of Error!!Total!!4.00 of poverty threshold and over!!Under 19 years!!With health insurance coverage!!With employer-based health insurance</t>
  </si>
  <si>
    <t>B27016_182E</t>
  </si>
  <si>
    <t>Estimate!!Total!!4.00 of poverty threshold and over!!Under 19 years!!With health insurance coverage!!With direct-purchase health insurance</t>
  </si>
  <si>
    <t>B27016_182M</t>
  </si>
  <si>
    <t>Margin of Error!!Total!!4.00 of poverty threshold and over!!Under 19 years!!With health insurance coverage!!With direct-purchase health insurance</t>
  </si>
  <si>
    <t>B27016_183E</t>
  </si>
  <si>
    <t>Estimate!!Total!!4.00 of poverty threshold and over!!Under 19 years!!With health insurance coverage!!With Medicare coverage</t>
  </si>
  <si>
    <t>B27016_183M</t>
  </si>
  <si>
    <t>Margin of Error!!Total!!4.00 of poverty threshold and over!!Under 19 years!!With health insurance coverage!!With Medicare coverage</t>
  </si>
  <si>
    <t>B27016_184E</t>
  </si>
  <si>
    <t>Estimate!!Total!!4.00 of poverty threshold and over!!Under 19 years!!With health insurance coverage!!With Medicaid/means-tested public coverage</t>
  </si>
  <si>
    <t>B27016_184M</t>
  </si>
  <si>
    <t>Margin of Error!!Total!!4.00 of poverty threshold and over!!Under 19 years!!With health insurance coverage!!With Medicaid/means-tested public coverage</t>
  </si>
  <si>
    <t>B27016_185E</t>
  </si>
  <si>
    <t>Estimate!!Total!!4.00 of poverty threshold and over!!Under 19 years!!No health insurance coverage</t>
  </si>
  <si>
    <t>B27016_185M</t>
  </si>
  <si>
    <t>Margin of Error!!Total!!4.00 of poverty threshold and over!!Under 19 years!!No health insurance coverage</t>
  </si>
  <si>
    <t>B27016_186E</t>
  </si>
  <si>
    <t>Estimate!!Total!!4.00 of poverty threshold and over!!19 to 64 years</t>
  </si>
  <si>
    <t>B27016_186M</t>
  </si>
  <si>
    <t>Margin of Error!!Total!!4.00 of poverty threshold and over!!19 to 64 years</t>
  </si>
  <si>
    <t>B27016_187E</t>
  </si>
  <si>
    <t>Estimate!!Total!!4.00 of poverty threshold and over!!19 to 64 years!!With health insurance coverage</t>
  </si>
  <si>
    <t>B27016_187M</t>
  </si>
  <si>
    <t>Margin of Error!!Total!!4.00 of poverty threshold and over!!19 to 64 years!!With health insurance coverage</t>
  </si>
  <si>
    <t>B27016_188E</t>
  </si>
  <si>
    <t>Estimate!!Total!!4.00 of poverty threshold and over!!19 to 64 years!!With health insurance coverage!!With employer-based health insurance</t>
  </si>
  <si>
    <t>B27016_188M</t>
  </si>
  <si>
    <t>Margin of Error!!Total!!4.00 of poverty threshold and over!!19 to 64 years!!With health insurance coverage!!With employer-based health insurance</t>
  </si>
  <si>
    <t>B27016_189E</t>
  </si>
  <si>
    <t>Estimate!!Total!!4.00 of poverty threshold and over!!19 to 64 years!!With health insurance coverage!!With direct-purchase health insurance</t>
  </si>
  <si>
    <t>B27016_189M</t>
  </si>
  <si>
    <t>Margin of Error!!Total!!4.00 of poverty threshold and over!!19 to 64 years!!With health insurance coverage!!With direct-purchase health insurance</t>
  </si>
  <si>
    <t>B27016_190E</t>
  </si>
  <si>
    <t>Estimate!!Total!!4.00 of poverty threshold and over!!19 to 64 years!!With health insurance coverage!!With Medicare coverage</t>
  </si>
  <si>
    <t>B27016_190M</t>
  </si>
  <si>
    <t>Margin of Error!!Total!!4.00 of poverty threshold and over!!19 to 64 years!!With health insurance coverage!!With Medicare coverage</t>
  </si>
  <si>
    <t>B27016_191E</t>
  </si>
  <si>
    <t>Estimate!!Total!!4.00 of poverty threshold and over!!19 to 64 years!!With health insurance coverage!!With Medicaid/means-tested public coverage</t>
  </si>
  <si>
    <t>B27016_191M</t>
  </si>
  <si>
    <t>Margin of Error!!Total!!4.00 of poverty threshold and over!!19 to 64 years!!With health insurance coverage!!With Medicaid/means-tested public coverage</t>
  </si>
  <si>
    <t>B27016_192E</t>
  </si>
  <si>
    <t>Estimate!!Total!!4.00 of poverty threshold and over!!19 to 64 years!!No health insurance coverage</t>
  </si>
  <si>
    <t>B27016_192M</t>
  </si>
  <si>
    <t>Margin of Error!!Total!!4.00 of poverty threshold and over!!19 to 64 years!!No health insurance coverage</t>
  </si>
  <si>
    <t>B27016_193E</t>
  </si>
  <si>
    <t>Estimate!!Total!!4.00 of poverty threshold and over!!65 years and over</t>
  </si>
  <si>
    <t>B27016_193M</t>
  </si>
  <si>
    <t>Margin of Error!!Total!!4.00 of poverty threshold and over!!65 years and over</t>
  </si>
  <si>
    <t>B27016_194E</t>
  </si>
  <si>
    <t>Estimate!!Total!!4.00 of poverty threshold and over!!65 years and over!!With health insurance coverage</t>
  </si>
  <si>
    <t>B27016_194M</t>
  </si>
  <si>
    <t>Margin of Error!!Total!!4.00 of poverty threshold and over!!65 years and over!!With health insurance coverage</t>
  </si>
  <si>
    <t>B27016_195E</t>
  </si>
  <si>
    <t>Estimate!!Total!!4.00 of poverty threshold and over!!65 years and over!!With health insurance coverage!!With employer-based health insurance</t>
  </si>
  <si>
    <t>B27016_195M</t>
  </si>
  <si>
    <t>Margin of Error!!Total!!4.00 of poverty threshold and over!!65 years and over!!With health insurance coverage!!With employer-based health insurance</t>
  </si>
  <si>
    <t>B27016_196E</t>
  </si>
  <si>
    <t>Estimate!!Total!!4.00 of poverty threshold and over!!65 years and over!!With health insurance coverage!!With direct-purchase health insurance</t>
  </si>
  <si>
    <t>B27016_196M</t>
  </si>
  <si>
    <t>Margin of Error!!Total!!4.00 of poverty threshold and over!!65 years and over!!With health insurance coverage!!With direct-purchase health insurance</t>
  </si>
  <si>
    <t>B27016_197E</t>
  </si>
  <si>
    <t>Estimate!!Total!!4.00 of poverty threshold and over!!65 years and over!!With health insurance coverage!!With Medicare coverage</t>
  </si>
  <si>
    <t>B27016_197M</t>
  </si>
  <si>
    <t>Margin of Error!!Total!!4.00 of poverty threshold and over!!65 years and over!!With health insurance coverage!!With Medicare coverage</t>
  </si>
  <si>
    <t>B27016_198E</t>
  </si>
  <si>
    <t>Estimate!!Total!!4.00 of poverty threshold and over!!65 years and over!!With health insurance coverage!!With Medicaid/means-tested public coverage</t>
  </si>
  <si>
    <t>B27016_198M</t>
  </si>
  <si>
    <t>Margin of Error!!Total!!4.00 of poverty threshold and over!!65 years and over!!With health insurance coverage!!With Medicaid/means-tested public coverage</t>
  </si>
  <si>
    <t>B27016_199E</t>
  </si>
  <si>
    <t>Estimate!!Total!!4.00 of poverty threshold and over!!65 years and over!!No health insurance coverage</t>
  </si>
  <si>
    <t>B27016_199M</t>
  </si>
  <si>
    <t>Margin of Error!!Total!!4.00 of poverty threshold and over!!65 years and over!!No health insurance coverage</t>
  </si>
  <si>
    <t>2015-2016</t>
  </si>
  <si>
    <t>310M500US12420</t>
  </si>
  <si>
    <t>Austin-Round Rock-Georgetown, TX Metro Area</t>
  </si>
  <si>
    <t>Estimate!!Total:</t>
  </si>
  <si>
    <t>Margin of Error!!Total:</t>
  </si>
  <si>
    <t>Estimate!!Total:!!Under 0.50 of poverty threshold:</t>
  </si>
  <si>
    <t>Margin of Error!!Total:!!Under 0.50 of poverty threshold:</t>
  </si>
  <si>
    <t>Estimate!!Total:!!Under 0.50 of poverty threshold:!!Under 19 years:</t>
  </si>
  <si>
    <t>Margin of Error!!Total:!!Under 0.50 of poverty threshold:!!Under 19 years:</t>
  </si>
  <si>
    <t>Estimate!!Total:!!Under 0.50 of poverty threshold:!!Under 19 years:!!With health insurance coverage</t>
  </si>
  <si>
    <t>Margin of Error!!Total:!!Under 0.50 of poverty threshold:!!Under 19 years:!!With health insurance coverage</t>
  </si>
  <si>
    <t>Estimate!!Total:!!Under 0.50 of poverty threshold:!!Under 19 years:!!With health insurance coverage!!With employer-based health insurance</t>
  </si>
  <si>
    <t>Margin of Error!!Total:!!Under 0.50 of poverty threshold:!!Under 19 years:!!With health insurance coverage!!With employer-based health insurance</t>
  </si>
  <si>
    <t>Estimate!!Total:!!Under 0.50 of poverty threshold:!!Under 19 years:!!With health insurance coverage!!With direct-purchase health insurance</t>
  </si>
  <si>
    <t>Margin of Error!!Total:!!Under 0.50 of poverty threshold:!!Under 19 years:!!With health insurance coverage!!With direct-purchase health insurance</t>
  </si>
  <si>
    <t>Estimate!!Total:!!Under 0.50 of poverty threshold:!!Under 19 years:!!With health insurance coverage!!With Medicare coverage</t>
  </si>
  <si>
    <t>Margin of Error!!Total:!!Under 0.50 of poverty threshold:!!Under 19 years:!!With health insurance coverage!!With Medicare coverage</t>
  </si>
  <si>
    <t>Estimate!!Total:!!Under 0.50 of poverty threshold:!!Under 19 years:!!With health insurance coverage!!With Medicaid/means-tested public coverage</t>
  </si>
  <si>
    <t>Margin of Error!!Total:!!Under 0.50 of poverty threshold:!!Under 19 years:!!With health insurance coverage!!With Medicaid/means-tested public coverage</t>
  </si>
  <si>
    <t>Estimate!!Total:!!Under 0.50 of poverty threshold:!!Under 19 years:!!No health insurance coverage</t>
  </si>
  <si>
    <t>Margin of Error!!Total:!!Under 0.50 of poverty threshold:!!Under 19 years:!!No health insurance coverage</t>
  </si>
  <si>
    <t>Estimate!!Total:!!Under 0.50 of poverty threshold:!!19 to 64 years:</t>
  </si>
  <si>
    <t>Margin of Error!!Total:!!Under 0.50 of poverty threshold:!!19 to 64 years:</t>
  </si>
  <si>
    <t>Estimate!!Total:!!Under 0.50 of poverty threshold:!!19 to 64 years:!!With health insurance coverage</t>
  </si>
  <si>
    <t>Margin of Error!!Total:!!Under 0.50 of poverty threshold:!!19 to 64 years:!!With health insurance coverage</t>
  </si>
  <si>
    <t>Estimate!!Total:!!Under 0.50 of poverty threshold:!!19 to 64 years:!!With health insurance coverage!!With employer-based health insurance</t>
  </si>
  <si>
    <t>Margin of Error!!Total:!!Under 0.50 of poverty threshold:!!19 to 64 years:!!With health insurance coverage!!With employer-based health insurance</t>
  </si>
  <si>
    <t>Estimate!!Total:!!Under 0.50 of poverty threshold:!!19 to 64 years:!!With health insurance coverage!!With direct-purchase health insurance</t>
  </si>
  <si>
    <t>Margin of Error!!Total:!!Under 0.50 of poverty threshold:!!19 to 64 years:!!With health insurance coverage!!With direct-purchase health insurance</t>
  </si>
  <si>
    <t>Estimate!!Total:!!Under 0.50 of poverty threshold:!!19 to 64 years:!!With health insurance coverage!!With Medicare coverage</t>
  </si>
  <si>
    <t>Margin of Error!!Total:!!Under 0.50 of poverty threshold:!!19 to 64 years:!!With health insurance coverage!!With Medicare coverage</t>
  </si>
  <si>
    <t>Estimate!!Total:!!Under 0.50 of poverty threshold:!!19 to 64 years:!!With health insurance coverage!!With Medicaid/means-tested public coverage</t>
  </si>
  <si>
    <t>Margin of Error!!Total:!!Under 0.50 of poverty threshold:!!19 to 64 years:!!With health insurance coverage!!With Medicaid/means-tested public coverage</t>
  </si>
  <si>
    <t>Estimate!!Total:!!Under 0.50 of poverty threshold:!!19 to 64 years:!!No health insurance coverage</t>
  </si>
  <si>
    <t>Margin of Error!!Total:!!Under 0.50 of poverty threshold:!!19 to 64 years:!!No health insurance coverage</t>
  </si>
  <si>
    <t>Estimate!!Total:!!Under 0.50 of poverty threshold:!!65 years and over:</t>
  </si>
  <si>
    <t>Margin of Error!!Total:!!Under 0.50 of poverty threshold:!!65 years and over:</t>
  </si>
  <si>
    <t>Estimate!!Total:!!Under 0.50 of poverty threshold:!!65 years and over:!!With health insurance coverage</t>
  </si>
  <si>
    <t>Margin of Error!!Total:!!Under 0.50 of poverty threshold:!!65 years and over:!!With health insurance coverage</t>
  </si>
  <si>
    <t>Estimate!!Total:!!Under 0.50 of poverty threshold:!!65 years and over:!!With health insurance coverage!!With employer-based health insurance</t>
  </si>
  <si>
    <t>Margin of Error!!Total:!!Under 0.50 of poverty threshold:!!65 years and over:!!With health insurance coverage!!With employer-based health insurance</t>
  </si>
  <si>
    <t>Estimate!!Total:!!Under 0.50 of poverty threshold:!!65 years and over:!!With health insurance coverage!!With direct-purchase health insurance</t>
  </si>
  <si>
    <t>Margin of Error!!Total:!!Under 0.50 of poverty threshold:!!65 years and over:!!With health insurance coverage!!With direct-purchase health insurance</t>
  </si>
  <si>
    <t>Estimate!!Total:!!Under 0.50 of poverty threshold:!!65 years and over:!!With health insurance coverage!!With Medicare coverage</t>
  </si>
  <si>
    <t>Margin of Error!!Total:!!Under 0.50 of poverty threshold:!!65 years and over:!!With health insurance coverage!!With Medicare coverage</t>
  </si>
  <si>
    <t>Estimate!!Total:!!Under 0.50 of poverty threshold:!!65 years and over:!!With health insurance coverage!!With Medicaid/means-tested public coverage</t>
  </si>
  <si>
    <t>Margin of Error!!Total:!!Under 0.50 of poverty threshold:!!65 years and over:!!With health insurance coverage!!With Medicaid/means-tested public coverage</t>
  </si>
  <si>
    <t>Estimate!!Total:!!Under 0.50 of poverty threshold:!!65 years and over:!!No health insurance coverage</t>
  </si>
  <si>
    <t>Margin of Error!!Total:!!Under 0.50 of poverty threshold:!!65 years and over:!!No health insurance coverage</t>
  </si>
  <si>
    <t>Estimate!!Total:!!0.50 to .99 of poverty threshold:</t>
  </si>
  <si>
    <t>Margin of Error!!Total:!!0.50 to .99 of poverty threshold:</t>
  </si>
  <si>
    <t>Estimate!!Total:!!0.50 to .99 of poverty threshold:!!Under 19 years:</t>
  </si>
  <si>
    <t>Margin of Error!!Total:!!0.50 to .99 of poverty threshold:!!Under 19 years:</t>
  </si>
  <si>
    <t>Estimate!!Total:!!0.50 to .99 of poverty threshold:!!Under 19 years:!!With health insurance coverage</t>
  </si>
  <si>
    <t>Margin of Error!!Total:!!0.50 to .99 of poverty threshold:!!Under 19 years:!!With health insurance coverage</t>
  </si>
  <si>
    <t>Estimate!!Total:!!0.50 to .99 of poverty threshold:!!Under 19 years:!!With health insurance coverage!!With employer-based health insurance</t>
  </si>
  <si>
    <t>Margin of Error!!Total:!!0.50 to .99 of poverty threshold:!!Under 19 years:!!With health insurance coverage!!With employer-based health insurance</t>
  </si>
  <si>
    <t>Estimate!!Total:!!0.50 to .99 of poverty threshold:!!Under 19 years:!!With health insurance coverage!!With direct-purchase health insurance</t>
  </si>
  <si>
    <t>Margin of Error!!Total:!!0.50 to .99 of poverty threshold:!!Under 19 years:!!With health insurance coverage!!With direct-purchase health insurance</t>
  </si>
  <si>
    <t>Estimate!!Total:!!0.50 to .99 of poverty threshold:!!Under 19 years:!!With health insurance coverage!!With Medicare coverage</t>
  </si>
  <si>
    <t>Margin of Error!!Total:!!0.50 to .99 of poverty threshold:!!Under 19 years:!!With health insurance coverage!!With Medicare coverage</t>
  </si>
  <si>
    <t>Estimate!!Total:!!0.50 to .99 of poverty threshold:!!Under 19 years:!!With health insurance coverage!!With Medicaid/means-tested public coverage</t>
  </si>
  <si>
    <t>Margin of Error!!Total:!!0.50 to .99 of poverty threshold:!!Under 19 years:!!With health insurance coverage!!With Medicaid/means-tested public coverage</t>
  </si>
  <si>
    <t>Estimate!!Total:!!0.50 to .99 of poverty threshold:!!Under 19 years:!!No health insurance coverage</t>
  </si>
  <si>
    <t>Margin of Error!!Total:!!0.50 to .99 of poverty threshold:!!Under 19 years:!!No health insurance coverage</t>
  </si>
  <si>
    <t>Estimate!!Total:!!0.50 to .99 of poverty threshold:!!19 to 64 years:</t>
  </si>
  <si>
    <t>Margin of Error!!Total:!!0.50 to .99 of poverty threshold:!!19 to 64 years:</t>
  </si>
  <si>
    <t>Estimate!!Total:!!0.50 to .99 of poverty threshold:!!19 to 64 years:!!With health insurance coverage</t>
  </si>
  <si>
    <t>Margin of Error!!Total:!!0.50 to .99 of poverty threshold:!!19 to 64 years:!!With health insurance coverage</t>
  </si>
  <si>
    <t>Estimate!!Total:!!0.50 to .99 of poverty threshold:!!19 to 64 years:!!With health insurance coverage!!With employer-based health insurance</t>
  </si>
  <si>
    <t>Margin of Error!!Total:!!0.50 to .99 of poverty threshold:!!19 to 64 years:!!With health insurance coverage!!With employer-based health insurance</t>
  </si>
  <si>
    <t>Estimate!!Total:!!0.50 to .99 of poverty threshold:!!19 to 64 years:!!With health insurance coverage!!With direct-purchase health insurance</t>
  </si>
  <si>
    <t>Margin of Error!!Total:!!0.50 to .99 of poverty threshold:!!19 to 64 years:!!With health insurance coverage!!With direct-purchase health insurance</t>
  </si>
  <si>
    <t>Estimate!!Total:!!0.50 to .99 of poverty threshold:!!19 to 64 years:!!With health insurance coverage!!With Medicare coverage</t>
  </si>
  <si>
    <t>Margin of Error!!Total:!!0.50 to .99 of poverty threshold:!!19 to 64 years:!!With health insurance coverage!!With Medicare coverage</t>
  </si>
  <si>
    <t>Estimate!!Total:!!0.50 to .99 of poverty threshold:!!19 to 64 years:!!With health insurance coverage!!With Medicaid/means-tested public coverage</t>
  </si>
  <si>
    <t>Margin of Error!!Total:!!0.50 to .99 of poverty threshold:!!19 to 64 years:!!With health insurance coverage!!With Medicaid/means-tested public coverage</t>
  </si>
  <si>
    <t>Estimate!!Total:!!0.50 to .99 of poverty threshold:!!19 to 64 years:!!No health insurance coverage</t>
  </si>
  <si>
    <t>Margin of Error!!Total:!!0.50 to .99 of poverty threshold:!!19 to 64 years:!!No health insurance coverage</t>
  </si>
  <si>
    <t>Estimate!!Total:!!0.50 to .99 of poverty threshold:!!65 years and over:</t>
  </si>
  <si>
    <t>Margin of Error!!Total:!!0.50 to .99 of poverty threshold:!!65 years and over:</t>
  </si>
  <si>
    <t>Estimate!!Total:!!0.50 to .99 of poverty threshold:!!65 years and over:!!With health insurance coverage</t>
  </si>
  <si>
    <t>Margin of Error!!Total:!!0.50 to .99 of poverty threshold:!!65 years and over:!!With health insurance coverage</t>
  </si>
  <si>
    <t>Estimate!!Total:!!0.50 to .99 of poverty threshold:!!65 years and over:!!With health insurance coverage!!With employer-based health insurance</t>
  </si>
  <si>
    <t>Margin of Error!!Total:!!0.50 to .99 of poverty threshold:!!65 years and over:!!With health insurance coverage!!With employer-based health insurance</t>
  </si>
  <si>
    <t>Estimate!!Total:!!0.50 to .99 of poverty threshold:!!65 years and over:!!With health insurance coverage!!With direct-purchase health insurance</t>
  </si>
  <si>
    <t>Margin of Error!!Total:!!0.50 to .99 of poverty threshold:!!65 years and over:!!With health insurance coverage!!With direct-purchase health insurance</t>
  </si>
  <si>
    <t>Estimate!!Total:!!0.50 to .99 of poverty threshold:!!65 years and over:!!With health insurance coverage!!With Medicare coverage</t>
  </si>
  <si>
    <t>Margin of Error!!Total:!!0.50 to .99 of poverty threshold:!!65 years and over:!!With health insurance coverage!!With Medicare coverage</t>
  </si>
  <si>
    <t>Estimate!!Total:!!0.50 to .99 of poverty threshold:!!65 years and over:!!With health insurance coverage!!With Medicaid/means-tested public coverage</t>
  </si>
  <si>
    <t>Margin of Error!!Total:!!0.50 to .99 of poverty threshold:!!65 years and over:!!With health insurance coverage!!With Medicaid/means-tested public coverage</t>
  </si>
  <si>
    <t>Estimate!!Total:!!0.50 to .99 of poverty threshold:!!65 years and over:!!No health insurance coverage</t>
  </si>
  <si>
    <t>Margin of Error!!Total:!!0.50 to .99 of poverty threshold:!!65 years and over:!!No health insurance coverage</t>
  </si>
  <si>
    <t>Estimate!!Total:!!1.00 to 1.37 of poverty threshold:</t>
  </si>
  <si>
    <t>Margin of Error!!Total:!!1.00 to 1.37 of poverty threshold:</t>
  </si>
  <si>
    <t>Estimate!!Total:!!1.00 to 1.37 of poverty threshold:!!Under 19 years:</t>
  </si>
  <si>
    <t>Margin of Error!!Total:!!1.00 to 1.37 of poverty threshold:!!Under 19 years:</t>
  </si>
  <si>
    <t>Estimate!!Total:!!1.00 to 1.37 of poverty threshold:!!Under 19 years:!!With health insurance coverage</t>
  </si>
  <si>
    <t>Margin of Error!!Total:!!1.00 to 1.37 of poverty threshold:!!Under 19 years:!!With health insurance coverage</t>
  </si>
  <si>
    <t>Estimate!!Total:!!1.00 to 1.37 of poverty threshold:!!Under 19 years:!!With health insurance coverage!!With employer-based health insurance</t>
  </si>
  <si>
    <t>Margin of Error!!Total:!!1.00 to 1.37 of poverty threshold:!!Under 19 years:!!With health insurance coverage!!With employer-based health insurance</t>
  </si>
  <si>
    <t>Estimate!!Total:!!1.00 to 1.37 of poverty threshold:!!Under 19 years:!!With health insurance coverage!!With direct-purchase health insurance</t>
  </si>
  <si>
    <t>Margin of Error!!Total:!!1.00 to 1.37 of poverty threshold:!!Under 19 years:!!With health insurance coverage!!With direct-purchase health insurance</t>
  </si>
  <si>
    <t>Estimate!!Total:!!1.00 to 1.37 of poverty threshold:!!Under 19 years:!!With health insurance coverage!!With Medicare coverage</t>
  </si>
  <si>
    <t>Margin of Error!!Total:!!1.00 to 1.37 of poverty threshold:!!Under 19 years:!!With health insurance coverage!!With Medicare coverage</t>
  </si>
  <si>
    <t>Estimate!!Total:!!1.00 to 1.37 of poverty threshold:!!Under 19 years:!!With health insurance coverage!!With Medicaid/means-tested public coverage</t>
  </si>
  <si>
    <t>Margin of Error!!Total:!!1.00 to 1.37 of poverty threshold:!!Under 19 years:!!With health insurance coverage!!With Medicaid/means-tested public coverage</t>
  </si>
  <si>
    <t>Estimate!!Total:!!1.00 to 1.37 of poverty threshold:!!Under 19 years:!!No health insurance coverage</t>
  </si>
  <si>
    <t>Margin of Error!!Total:!!1.00 to 1.37 of poverty threshold:!!Under 19 years:!!No health insurance coverage</t>
  </si>
  <si>
    <t>Estimate!!Total:!!1.00 to 1.37 of poverty threshold:!!19 to 64 years:</t>
  </si>
  <si>
    <t>Margin of Error!!Total:!!1.00 to 1.37 of poverty threshold:!!19 to 64 years:</t>
  </si>
  <si>
    <t>Estimate!!Total:!!1.00 to 1.37 of poverty threshold:!!19 to 64 years:!!With health insurance coverage</t>
  </si>
  <si>
    <t>Margin of Error!!Total:!!1.00 to 1.37 of poverty threshold:!!19 to 64 years:!!With health insurance coverage</t>
  </si>
  <si>
    <t>Estimate!!Total:!!1.00 to 1.37 of poverty threshold:!!19 to 64 years:!!With health insurance coverage!!With employer-based health insurance</t>
  </si>
  <si>
    <t>Margin of Error!!Total:!!1.00 to 1.37 of poverty threshold:!!19 to 64 years:!!With health insurance coverage!!With employer-based health insurance</t>
  </si>
  <si>
    <t>Estimate!!Total:!!1.00 to 1.37 of poverty threshold:!!19 to 64 years:!!With health insurance coverage!!With direct-purchase health insurance</t>
  </si>
  <si>
    <t>Margin of Error!!Total:!!1.00 to 1.37 of poverty threshold:!!19 to 64 years:!!With health insurance coverage!!With direct-purchase health insurance</t>
  </si>
  <si>
    <t>Estimate!!Total:!!1.00 to 1.37 of poverty threshold:!!19 to 64 years:!!With health insurance coverage!!With Medicare coverage</t>
  </si>
  <si>
    <t>Margin of Error!!Total:!!1.00 to 1.37 of poverty threshold:!!19 to 64 years:!!With health insurance coverage!!With Medicare coverage</t>
  </si>
  <si>
    <t>Estimate!!Total:!!1.00 to 1.37 of poverty threshold:!!19 to 64 years:!!With health insurance coverage!!With Medicaid/means-tested public coverage</t>
  </si>
  <si>
    <t>Margin of Error!!Total:!!1.00 to 1.37 of poverty threshold:!!19 to 64 years:!!With health insurance coverage!!With Medicaid/means-tested public coverage</t>
  </si>
  <si>
    <t>Estimate!!Total:!!1.00 to 1.37 of poverty threshold:!!19 to 64 years:!!No health insurance coverage</t>
  </si>
  <si>
    <t>Margin of Error!!Total:!!1.00 to 1.37 of poverty threshold:!!19 to 64 years:!!No health insurance coverage</t>
  </si>
  <si>
    <t>Estimate!!Total:!!1.00 to 1.37 of poverty threshold:!!65 years and over:</t>
  </si>
  <si>
    <t>Margin of Error!!Total:!!1.00 to 1.37 of poverty threshold:!!65 years and over:</t>
  </si>
  <si>
    <t>Estimate!!Total:!!1.00 to 1.37 of poverty threshold:!!65 years and over:!!With health insurance coverage</t>
  </si>
  <si>
    <t>Margin of Error!!Total:!!1.00 to 1.37 of poverty threshold:!!65 years and over:!!With health insurance coverage</t>
  </si>
  <si>
    <t>Estimate!!Total:!!1.00 to 1.37 of poverty threshold:!!65 years and over:!!With health insurance coverage!!With employer-based health insurance</t>
  </si>
  <si>
    <t>Margin of Error!!Total:!!1.00 to 1.37 of poverty threshold:!!65 years and over:!!With health insurance coverage!!With employer-based health insurance</t>
  </si>
  <si>
    <t>Estimate!!Total:!!1.00 to 1.37 of poverty threshold:!!65 years and over:!!With health insurance coverage!!With direct-purchase health insurance</t>
  </si>
  <si>
    <t>Margin of Error!!Total:!!1.00 to 1.37 of poverty threshold:!!65 years and over:!!With health insurance coverage!!With direct-purchase health insurance</t>
  </si>
  <si>
    <t>Estimate!!Total:!!1.00 to 1.37 of poverty threshold:!!65 years and over:!!With health insurance coverage!!With Medicare coverage</t>
  </si>
  <si>
    <t>Margin of Error!!Total:!!1.00 to 1.37 of poverty threshold:!!65 years and over:!!With health insurance coverage!!With Medicare coverage</t>
  </si>
  <si>
    <t>Estimate!!Total:!!1.00 to 1.37 of poverty threshold:!!65 years and over:!!With health insurance coverage!!With Medicaid/means-tested public coverage</t>
  </si>
  <si>
    <t>Margin of Error!!Total:!!1.00 to 1.37 of poverty threshold:!!65 years and over:!!With health insurance coverage!!With Medicaid/means-tested public coverage</t>
  </si>
  <si>
    <t>Estimate!!Total:!!1.00 to 1.37 of poverty threshold:!!65 years and over:!!No health insurance coverage</t>
  </si>
  <si>
    <t>Margin of Error!!Total:!!1.00 to 1.37 of poverty threshold:!!65 years and over:!!No health insurance coverage</t>
  </si>
  <si>
    <t>Estimate!!Total:!!1.38 to 1.49 of poverty threshold:</t>
  </si>
  <si>
    <t>Margin of Error!!Total:!!1.38 to 1.49 of poverty threshold:</t>
  </si>
  <si>
    <t>Estimate!!Total:!!1.38 to 1.49 of poverty threshold:!!Under 19 years:</t>
  </si>
  <si>
    <t>Margin of Error!!Total:!!1.38 to 1.49 of poverty threshold:!!Under 19 years:</t>
  </si>
  <si>
    <t>Estimate!!Total:!!1.38 to 1.49 of poverty threshold:!!Under 19 years:!!With health insurance coverage</t>
  </si>
  <si>
    <t>Margin of Error!!Total:!!1.38 to 1.49 of poverty threshold:!!Under 19 years:!!With health insurance coverage</t>
  </si>
  <si>
    <t>Estimate!!Total:!!1.38 to 1.49 of poverty threshold:!!Under 19 years:!!With health insurance coverage!!With employer-based health insurance</t>
  </si>
  <si>
    <t>Margin of Error!!Total:!!1.38 to 1.49 of poverty threshold:!!Under 19 years:!!With health insurance coverage!!With employer-based health insurance</t>
  </si>
  <si>
    <t>Estimate!!Total:!!1.38 to 1.49 of poverty threshold:!!Under 19 years:!!With health insurance coverage!!With direct-purchase health insurance</t>
  </si>
  <si>
    <t>Margin of Error!!Total:!!1.38 to 1.49 of poverty threshold:!!Under 19 years:!!With health insurance coverage!!With direct-purchase health insurance</t>
  </si>
  <si>
    <t>Estimate!!Total:!!1.38 to 1.49 of poverty threshold:!!Under 19 years:!!With health insurance coverage!!With Medicare coverage</t>
  </si>
  <si>
    <t>Margin of Error!!Total:!!1.38 to 1.49 of poverty threshold:!!Under 19 years:!!With health insurance coverage!!With Medicare coverage</t>
  </si>
  <si>
    <t>Estimate!!Total:!!1.38 to 1.49 of poverty threshold:!!Under 19 years:!!With health insurance coverage!!With Medicaid/means-tested public coverage</t>
  </si>
  <si>
    <t>Margin of Error!!Total:!!1.38 to 1.49 of poverty threshold:!!Under 19 years:!!With health insurance coverage!!With Medicaid/means-tested public coverage</t>
  </si>
  <si>
    <t>Estimate!!Total:!!1.38 to 1.49 of poverty threshold:!!Under 19 years:!!No health insurance coverage</t>
  </si>
  <si>
    <t>Margin of Error!!Total:!!1.38 to 1.49 of poverty threshold:!!Under 19 years:!!No health insurance coverage</t>
  </si>
  <si>
    <t>Estimate!!Total:!!1.38 to 1.49 of poverty threshold:!!19 to 64 years:</t>
  </si>
  <si>
    <t>Margin of Error!!Total:!!1.38 to 1.49 of poverty threshold:!!19 to 64 years:</t>
  </si>
  <si>
    <t>Estimate!!Total:!!1.38 to 1.49 of poverty threshold:!!19 to 64 years:!!With health insurance coverage</t>
  </si>
  <si>
    <t>Margin of Error!!Total:!!1.38 to 1.49 of poverty threshold:!!19 to 64 years:!!With health insurance coverage</t>
  </si>
  <si>
    <t>Estimate!!Total:!!1.38 to 1.49 of poverty threshold:!!19 to 64 years:!!With health insurance coverage!!With employer-based health insurance</t>
  </si>
  <si>
    <t>Margin of Error!!Total:!!1.38 to 1.49 of poverty threshold:!!19 to 64 years:!!With health insurance coverage!!With employer-based health insurance</t>
  </si>
  <si>
    <t>Estimate!!Total:!!1.38 to 1.49 of poverty threshold:!!19 to 64 years:!!With health insurance coverage!!With direct-purchase health insurance</t>
  </si>
  <si>
    <t>Margin of Error!!Total:!!1.38 to 1.49 of poverty threshold:!!19 to 64 years:!!With health insurance coverage!!With direct-purchase health insurance</t>
  </si>
  <si>
    <t>Estimate!!Total:!!1.38 to 1.49 of poverty threshold:!!19 to 64 years:!!With health insurance coverage!!With Medicare coverage</t>
  </si>
  <si>
    <t>Margin of Error!!Total:!!1.38 to 1.49 of poverty threshold:!!19 to 64 years:!!With health insurance coverage!!With Medicare coverage</t>
  </si>
  <si>
    <t>Estimate!!Total:!!1.38 to 1.49 of poverty threshold:!!19 to 64 years:!!With health insurance coverage!!With Medicaid/means-tested public coverage</t>
  </si>
  <si>
    <t>Margin of Error!!Total:!!1.38 to 1.49 of poverty threshold:!!19 to 64 years:!!With health insurance coverage!!With Medicaid/means-tested public coverage</t>
  </si>
  <si>
    <t>Estimate!!Total:!!1.38 to 1.49 of poverty threshold:!!19 to 64 years:!!No health insurance coverage</t>
  </si>
  <si>
    <t>Margin of Error!!Total:!!1.38 to 1.49 of poverty threshold:!!19 to 64 years:!!No health insurance coverage</t>
  </si>
  <si>
    <t>Estimate!!Total:!!1.38 to 1.49 of poverty threshold:!!65 years and over:</t>
  </si>
  <si>
    <t>Margin of Error!!Total:!!1.38 to 1.49 of poverty threshold:!!65 years and over:</t>
  </si>
  <si>
    <t>Estimate!!Total:!!1.38 to 1.49 of poverty threshold:!!65 years and over:!!With health insurance coverage</t>
  </si>
  <si>
    <t>Margin of Error!!Total:!!1.38 to 1.49 of poverty threshold:!!65 years and over:!!With health insurance coverage</t>
  </si>
  <si>
    <t>Estimate!!Total:!!1.38 to 1.49 of poverty threshold:!!65 years and over:!!With health insurance coverage!!With employer-based health insurance</t>
  </si>
  <si>
    <t>Margin of Error!!Total:!!1.38 to 1.49 of poverty threshold:!!65 years and over:!!With health insurance coverage!!With employer-based health insurance</t>
  </si>
  <si>
    <t>Estimate!!Total:!!1.38 to 1.49 of poverty threshold:!!65 years and over:!!With health insurance coverage!!With direct-purchase health insurance</t>
  </si>
  <si>
    <t>Margin of Error!!Total:!!1.38 to 1.49 of poverty threshold:!!65 years and over:!!With health insurance coverage!!With direct-purchase health insurance</t>
  </si>
  <si>
    <t>Estimate!!Total:!!1.38 to 1.49 of poverty threshold:!!65 years and over:!!With health insurance coverage!!With Medicare coverage</t>
  </si>
  <si>
    <t>Margin of Error!!Total:!!1.38 to 1.49 of poverty threshold:!!65 years and over:!!With health insurance coverage!!With Medicare coverage</t>
  </si>
  <si>
    <t>Estimate!!Total:!!1.38 to 1.49 of poverty threshold:!!65 years and over:!!With health insurance coverage!!With Medicaid/means-tested public coverage</t>
  </si>
  <si>
    <t>Margin of Error!!Total:!!1.38 to 1.49 of poverty threshold:!!65 years and over:!!With health insurance coverage!!With Medicaid/means-tested public coverage</t>
  </si>
  <si>
    <t>Estimate!!Total:!!1.38 to 1.49 of poverty threshold:!!65 years and over:!!No health insurance coverage</t>
  </si>
  <si>
    <t>Margin of Error!!Total:!!1.38 to 1.49 of poverty threshold:!!65 years and over:!!No health insurance coverage</t>
  </si>
  <si>
    <t>Estimate!!Total:!!1.50 to 1.99 of poverty threshold:</t>
  </si>
  <si>
    <t>Margin of Error!!Total:!!1.50 to 1.99 of poverty threshold:</t>
  </si>
  <si>
    <t>Estimate!!Total:!!1.50 to 1.99 of poverty threshold:!!Under 19 years:</t>
  </si>
  <si>
    <t>Margin of Error!!Total:!!1.50 to 1.99 of poverty threshold:!!Under 19 years:</t>
  </si>
  <si>
    <t>Estimate!!Total:!!1.50 to 1.99 of poverty threshold:!!Under 19 years:!!With health insurance coverage</t>
  </si>
  <si>
    <t>Margin of Error!!Total:!!1.50 to 1.99 of poverty threshold:!!Under 19 years:!!With health insurance coverage</t>
  </si>
  <si>
    <t>Estimate!!Total:!!1.50 to 1.99 of poverty threshold:!!Under 19 years:!!With health insurance coverage!!With employer-based health insurance</t>
  </si>
  <si>
    <t>Margin of Error!!Total:!!1.50 to 1.99 of poverty threshold:!!Under 19 years:!!With health insurance coverage!!With employer-based health insurance</t>
  </si>
  <si>
    <t>Estimate!!Total:!!1.50 to 1.99 of poverty threshold:!!Under 19 years:!!With health insurance coverage!!With direct-purchase health insurance</t>
  </si>
  <si>
    <t>Margin of Error!!Total:!!1.50 to 1.99 of poverty threshold:!!Under 19 years:!!With health insurance coverage!!With direct-purchase health insurance</t>
  </si>
  <si>
    <t>Estimate!!Total:!!1.50 to 1.99 of poverty threshold:!!Under 19 years:!!With health insurance coverage!!With Medicare coverage</t>
  </si>
  <si>
    <t>Margin of Error!!Total:!!1.50 to 1.99 of poverty threshold:!!Under 19 years:!!With health insurance coverage!!With Medicare coverage</t>
  </si>
  <si>
    <t>Estimate!!Total:!!1.50 to 1.99 of poverty threshold:!!Under 19 years:!!With health insurance coverage!!With Medicaid/means-tested public coverage</t>
  </si>
  <si>
    <t>Margin of Error!!Total:!!1.50 to 1.99 of poverty threshold:!!Under 19 years:!!With health insurance coverage!!With Medicaid/means-tested public coverage</t>
  </si>
  <si>
    <t>Estimate!!Total:!!1.50 to 1.99 of poverty threshold:!!Under 19 years:!!No health insurance coverage</t>
  </si>
  <si>
    <t>Margin of Error!!Total:!!1.50 to 1.99 of poverty threshold:!!Under 19 years:!!No health insurance coverage</t>
  </si>
  <si>
    <t>Estimate!!Total:!!1.50 to 1.99 of poverty threshold:!!19 to 64 years:</t>
  </si>
  <si>
    <t>Margin of Error!!Total:!!1.50 to 1.99 of poverty threshold:!!19 to 64 years:</t>
  </si>
  <si>
    <t>Estimate!!Total:!!1.50 to 1.99 of poverty threshold:!!19 to 64 years:!!With health insurance coverage</t>
  </si>
  <si>
    <t>Margin of Error!!Total:!!1.50 to 1.99 of poverty threshold:!!19 to 64 years:!!With health insurance coverage</t>
  </si>
  <si>
    <t>Estimate!!Total:!!1.50 to 1.99 of poverty threshold:!!19 to 64 years:!!With health insurance coverage!!With employer-based health insurance</t>
  </si>
  <si>
    <t>Margin of Error!!Total:!!1.50 to 1.99 of poverty threshold:!!19 to 64 years:!!With health insurance coverage!!With employer-based health insurance</t>
  </si>
  <si>
    <t>Estimate!!Total:!!1.50 to 1.99 of poverty threshold:!!19 to 64 years:!!With health insurance coverage!!With direct-purchase health insurance</t>
  </si>
  <si>
    <t>Margin of Error!!Total:!!1.50 to 1.99 of poverty threshold:!!19 to 64 years:!!With health insurance coverage!!With direct-purchase health insurance</t>
  </si>
  <si>
    <t>Estimate!!Total:!!1.50 to 1.99 of poverty threshold:!!19 to 64 years:!!With health insurance coverage!!With Medicare coverage</t>
  </si>
  <si>
    <t>Margin of Error!!Total:!!1.50 to 1.99 of poverty threshold:!!19 to 64 years:!!With health insurance coverage!!With Medicare coverage</t>
  </si>
  <si>
    <t>Estimate!!Total:!!1.50 to 1.99 of poverty threshold:!!19 to 64 years:!!With health insurance coverage!!With Medicaid/means-tested public coverage</t>
  </si>
  <si>
    <t>Margin of Error!!Total:!!1.50 to 1.99 of poverty threshold:!!19 to 64 years:!!With health insurance coverage!!With Medicaid/means-tested public coverage</t>
  </si>
  <si>
    <t>Estimate!!Total:!!1.50 to 1.99 of poverty threshold:!!19 to 64 years:!!No health insurance coverage</t>
  </si>
  <si>
    <t>Margin of Error!!Total:!!1.50 to 1.99 of poverty threshold:!!19 to 64 years:!!No health insurance coverage</t>
  </si>
  <si>
    <t>Estimate!!Total:!!1.50 to 1.99 of poverty threshold:!!65 years and over:</t>
  </si>
  <si>
    <t>Margin of Error!!Total:!!1.50 to 1.99 of poverty threshold:!!65 years and over:</t>
  </si>
  <si>
    <t>Estimate!!Total:!!1.50 to 1.99 of poverty threshold:!!65 years and over:!!With health insurance coverage</t>
  </si>
  <si>
    <t>Margin of Error!!Total:!!1.50 to 1.99 of poverty threshold:!!65 years and over:!!With health insurance coverage</t>
  </si>
  <si>
    <t>Estimate!!Total:!!1.50 to 1.99 of poverty threshold:!!65 years and over:!!With health insurance coverage!!With employer-based health insurance</t>
  </si>
  <si>
    <t>Margin of Error!!Total:!!1.50 to 1.99 of poverty threshold:!!65 years and over:!!With health insurance coverage!!With employer-based health insurance</t>
  </si>
  <si>
    <t>Estimate!!Total:!!1.50 to 1.99 of poverty threshold:!!65 years and over:!!With health insurance coverage!!With direct-purchase health insurance</t>
  </si>
  <si>
    <t>Margin of Error!!Total:!!1.50 to 1.99 of poverty threshold:!!65 years and over:!!With health insurance coverage!!With direct-purchase health insurance</t>
  </si>
  <si>
    <t>Estimate!!Total:!!1.50 to 1.99 of poverty threshold:!!65 years and over:!!With health insurance coverage!!With Medicare coverage</t>
  </si>
  <si>
    <t>Margin of Error!!Total:!!1.50 to 1.99 of poverty threshold:!!65 years and over:!!With health insurance coverage!!With Medicare coverage</t>
  </si>
  <si>
    <t>Estimate!!Total:!!1.50 to 1.99 of poverty threshold:!!65 years and over:!!With health insurance coverage!!With Medicaid/means-tested public coverage</t>
  </si>
  <si>
    <t>Margin of Error!!Total:!!1.50 to 1.99 of poverty threshold:!!65 years and over:!!With health insurance coverage!!With Medicaid/means-tested public coverage</t>
  </si>
  <si>
    <t>Estimate!!Total:!!1.50 to 1.99 of poverty threshold:!!65 years and over:!!No health insurance coverage</t>
  </si>
  <si>
    <t>Margin of Error!!Total:!!1.50 to 1.99 of poverty threshold:!!65 years and over:!!No health insurance coverage</t>
  </si>
  <si>
    <t>Estimate!!Total:!!2.00 to 2.49 of poverty threshold:</t>
  </si>
  <si>
    <t>Margin of Error!!Total:!!2.00 to 2.49 of poverty threshold:</t>
  </si>
  <si>
    <t>Estimate!!Total:!!2.00 to 2.49 of poverty threshold:!!Under 19 years:</t>
  </si>
  <si>
    <t>Margin of Error!!Total:!!2.00 to 2.49 of poverty threshold:!!Under 19 years:</t>
  </si>
  <si>
    <t>Estimate!!Total:!!2.00 to 2.49 of poverty threshold:!!Under 19 years:!!With health insurance coverage</t>
  </si>
  <si>
    <t>Margin of Error!!Total:!!2.00 to 2.49 of poverty threshold:!!Under 19 years:!!With health insurance coverage</t>
  </si>
  <si>
    <t>Estimate!!Total:!!2.00 to 2.49 of poverty threshold:!!Under 19 years:!!With health insurance coverage!!With employer-based health insurance</t>
  </si>
  <si>
    <t>Margin of Error!!Total:!!2.00 to 2.49 of poverty threshold:!!Under 19 years:!!With health insurance coverage!!With employer-based health insurance</t>
  </si>
  <si>
    <t>Estimate!!Total:!!2.00 to 2.49 of poverty threshold:!!Under 19 years:!!With health insurance coverage!!With direct-purchase health insurance</t>
  </si>
  <si>
    <t>Margin of Error!!Total:!!2.00 to 2.49 of poverty threshold:!!Under 19 years:!!With health insurance coverage!!With direct-purchase health insurance</t>
  </si>
  <si>
    <t>Estimate!!Total:!!2.00 to 2.49 of poverty threshold:!!Under 19 years:!!With health insurance coverage!!With Medicare coverage</t>
  </si>
  <si>
    <t>Margin of Error!!Total:!!2.00 to 2.49 of poverty threshold:!!Under 19 years:!!With health insurance coverage!!With Medicare coverage</t>
  </si>
  <si>
    <t>Estimate!!Total:!!2.00 to 2.49 of poverty threshold:!!Under 19 years:!!With health insurance coverage!!With Medicaid/means-tested public coverage</t>
  </si>
  <si>
    <t>Margin of Error!!Total:!!2.00 to 2.49 of poverty threshold:!!Under 19 years:!!With health insurance coverage!!With Medicaid/means-tested public coverage</t>
  </si>
  <si>
    <t>Estimate!!Total:!!2.00 to 2.49 of poverty threshold:!!Under 19 years:!!No health insurance coverage</t>
  </si>
  <si>
    <t>Margin of Error!!Total:!!2.00 to 2.49 of poverty threshold:!!Under 19 years:!!No health insurance coverage</t>
  </si>
  <si>
    <t>Estimate!!Total:!!2.00 to 2.49 of poverty threshold:!!19 to 64 years:</t>
  </si>
  <si>
    <t>Margin of Error!!Total:!!2.00 to 2.49 of poverty threshold:!!19 to 64 years:</t>
  </si>
  <si>
    <t>Estimate!!Total:!!2.00 to 2.49 of poverty threshold:!!19 to 64 years:!!With health insurance coverage</t>
  </si>
  <si>
    <t>Margin of Error!!Total:!!2.00 to 2.49 of poverty threshold:!!19 to 64 years:!!With health insurance coverage</t>
  </si>
  <si>
    <t>Estimate!!Total:!!2.00 to 2.49 of poverty threshold:!!19 to 64 years:!!With health insurance coverage!!With employer-based health insurance</t>
  </si>
  <si>
    <t>Margin of Error!!Total:!!2.00 to 2.49 of poverty threshold:!!19 to 64 years:!!With health insurance coverage!!With employer-based health insurance</t>
  </si>
  <si>
    <t>Estimate!!Total:!!2.00 to 2.49 of poverty threshold:!!19 to 64 years:!!With health insurance coverage!!With direct-purchase health insurance</t>
  </si>
  <si>
    <t>Margin of Error!!Total:!!2.00 to 2.49 of poverty threshold:!!19 to 64 years:!!With health insurance coverage!!With direct-purchase health insurance</t>
  </si>
  <si>
    <t>Estimate!!Total:!!2.00 to 2.49 of poverty threshold:!!19 to 64 years:!!With health insurance coverage!!With Medicare coverage</t>
  </si>
  <si>
    <t>Margin of Error!!Total:!!2.00 to 2.49 of poverty threshold:!!19 to 64 years:!!With health insurance coverage!!With Medicare coverage</t>
  </si>
  <si>
    <t>Estimate!!Total:!!2.00 to 2.49 of poverty threshold:!!19 to 64 years:!!With health insurance coverage!!With Medicaid/means-tested public coverage</t>
  </si>
  <si>
    <t>Margin of Error!!Total:!!2.00 to 2.49 of poverty threshold:!!19 to 64 years:!!With health insurance coverage!!With Medicaid/means-tested public coverage</t>
  </si>
  <si>
    <t>Estimate!!Total:!!2.00 to 2.49 of poverty threshold:!!19 to 64 years:!!No health insurance coverage</t>
  </si>
  <si>
    <t>Margin of Error!!Total:!!2.00 to 2.49 of poverty threshold:!!19 to 64 years:!!No health insurance coverage</t>
  </si>
  <si>
    <t>Estimate!!Total:!!2.00 to 2.49 of poverty threshold:!!65 years and over:</t>
  </si>
  <si>
    <t>Margin of Error!!Total:!!2.00 to 2.49 of poverty threshold:!!65 years and over:</t>
  </si>
  <si>
    <t>Estimate!!Total:!!2.00 to 2.49 of poverty threshold:!!65 years and over:!!With health insurance coverage</t>
  </si>
  <si>
    <t>Margin of Error!!Total:!!2.00 to 2.49 of poverty threshold:!!65 years and over:!!With health insurance coverage</t>
  </si>
  <si>
    <t>Estimate!!Total:!!2.00 to 2.49 of poverty threshold:!!65 years and over:!!With health insurance coverage!!With employer-based health insurance</t>
  </si>
  <si>
    <t>Margin of Error!!Total:!!2.00 to 2.49 of poverty threshold:!!65 years and over:!!With health insurance coverage!!With employer-based health insurance</t>
  </si>
  <si>
    <t>Estimate!!Total:!!2.00 to 2.49 of poverty threshold:!!65 years and over:!!With health insurance coverage!!With direct-purchase health insurance</t>
  </si>
  <si>
    <t>Margin of Error!!Total:!!2.00 to 2.49 of poverty threshold:!!65 years and over:!!With health insurance coverage!!With direct-purchase health insurance</t>
  </si>
  <si>
    <t>Estimate!!Total:!!2.00 to 2.49 of poverty threshold:!!65 years and over:!!With health insurance coverage!!With Medicare coverage</t>
  </si>
  <si>
    <t>Margin of Error!!Total:!!2.00 to 2.49 of poverty threshold:!!65 years and over:!!With health insurance coverage!!With Medicare coverage</t>
  </si>
  <si>
    <t>Estimate!!Total:!!2.00 to 2.49 of poverty threshold:!!65 years and over:!!With health insurance coverage!!With Medicaid/means-tested public coverage</t>
  </si>
  <si>
    <t>Margin of Error!!Total:!!2.00 to 2.49 of poverty threshold:!!65 years and over:!!With health insurance coverage!!With Medicaid/means-tested public coverage</t>
  </si>
  <si>
    <t>Estimate!!Total:!!2.00 to 2.49 of poverty threshold:!!65 years and over:!!No health insurance coverage</t>
  </si>
  <si>
    <t>Margin of Error!!Total:!!2.00 to 2.49 of poverty threshold:!!65 years and over:!!No health insurance coverage</t>
  </si>
  <si>
    <t>Estimate!!Total:!!2.50 to 2.99 of poverty threshold:</t>
  </si>
  <si>
    <t>Margin of Error!!Total:!!2.50 to 2.99 of poverty threshold:</t>
  </si>
  <si>
    <t>Estimate!!Total:!!2.50 to 2.99 of poverty threshold:!!Under 19 years:</t>
  </si>
  <si>
    <t>Margin of Error!!Total:!!2.50 to 2.99 of poverty threshold:!!Under 19 years:</t>
  </si>
  <si>
    <t>Estimate!!Total:!!2.50 to 2.99 of poverty threshold:!!Under 19 years:!!With health insurance coverage</t>
  </si>
  <si>
    <t>Margin of Error!!Total:!!2.50 to 2.99 of poverty threshold:!!Under 19 years:!!With health insurance coverage</t>
  </si>
  <si>
    <t>Estimate!!Total:!!2.50 to 2.99 of poverty threshold:!!Under 19 years:!!With health insurance coverage!!With employer-based health insurance</t>
  </si>
  <si>
    <t>Margin of Error!!Total:!!2.50 to 2.99 of poverty threshold:!!Under 19 years:!!With health insurance coverage!!With employer-based health insurance</t>
  </si>
  <si>
    <t>Estimate!!Total:!!2.50 to 2.99 of poverty threshold:!!Under 19 years:!!With health insurance coverage!!With direct-purchase health insurance</t>
  </si>
  <si>
    <t>Margin of Error!!Total:!!2.50 to 2.99 of poverty threshold:!!Under 19 years:!!With health insurance coverage!!With direct-purchase health insurance</t>
  </si>
  <si>
    <t>Estimate!!Total:!!2.50 to 2.99 of poverty threshold:!!Under 19 years:!!With health insurance coverage!!With Medicare coverage</t>
  </si>
  <si>
    <t>Margin of Error!!Total:!!2.50 to 2.99 of poverty threshold:!!Under 19 years:!!With health insurance coverage!!With Medicare coverage</t>
  </si>
  <si>
    <t>Estimate!!Total:!!2.50 to 2.99 of poverty threshold:!!Under 19 years:!!With health insurance coverage!!With Medicaid/means-tested public coverage</t>
  </si>
  <si>
    <t>Margin of Error!!Total:!!2.50 to 2.99 of poverty threshold:!!Under 19 years:!!With health insurance coverage!!With Medicaid/means-tested public coverage</t>
  </si>
  <si>
    <t>Estimate!!Total:!!2.50 to 2.99 of poverty threshold:!!Under 19 years:!!No health insurance coverage</t>
  </si>
  <si>
    <t>Margin of Error!!Total:!!2.50 to 2.99 of poverty threshold:!!Under 19 years:!!No health insurance coverage</t>
  </si>
  <si>
    <t>Estimate!!Total:!!2.50 to 2.99 of poverty threshold:!!19 to 64 years:</t>
  </si>
  <si>
    <t>Margin of Error!!Total:!!2.50 to 2.99 of poverty threshold:!!19 to 64 years:</t>
  </si>
  <si>
    <t>Estimate!!Total:!!2.50 to 2.99 of poverty threshold:!!19 to 64 years:!!With health insurance coverage</t>
  </si>
  <si>
    <t>Margin of Error!!Total:!!2.50 to 2.99 of poverty threshold:!!19 to 64 years:!!With health insurance coverage</t>
  </si>
  <si>
    <t>Estimate!!Total:!!2.50 to 2.99 of poverty threshold:!!19 to 64 years:!!With health insurance coverage!!With employer-based health insurance</t>
  </si>
  <si>
    <t>Margin of Error!!Total:!!2.50 to 2.99 of poverty threshold:!!19 to 64 years:!!With health insurance coverage!!With employer-based health insurance</t>
  </si>
  <si>
    <t>Estimate!!Total:!!2.50 to 2.99 of poverty threshold:!!19 to 64 years:!!With health insurance coverage!!With direct-purchase health insurance</t>
  </si>
  <si>
    <t>Margin of Error!!Total:!!2.50 to 2.99 of poverty threshold:!!19 to 64 years:!!With health insurance coverage!!With direct-purchase health insurance</t>
  </si>
  <si>
    <t>Estimate!!Total:!!2.50 to 2.99 of poverty threshold:!!19 to 64 years:!!With health insurance coverage!!With Medicare coverage</t>
  </si>
  <si>
    <t>Margin of Error!!Total:!!2.50 to 2.99 of poverty threshold:!!19 to 64 years:!!With health insurance coverage!!With Medicare coverage</t>
  </si>
  <si>
    <t>Estimate!!Total:!!2.50 to 2.99 of poverty threshold:!!19 to 64 years:!!With health insurance coverage!!With Medicaid/means-tested public coverage</t>
  </si>
  <si>
    <t>Margin of Error!!Total:!!2.50 to 2.99 of poverty threshold:!!19 to 64 years:!!With health insurance coverage!!With Medicaid/means-tested public coverage</t>
  </si>
  <si>
    <t>Estimate!!Total:!!2.50 to 2.99 of poverty threshold:!!19 to 64 years:!!No health insurance coverage</t>
  </si>
  <si>
    <t>Margin of Error!!Total:!!2.50 to 2.99 of poverty threshold:!!19 to 64 years:!!No health insurance coverage</t>
  </si>
  <si>
    <t>Estimate!!Total:!!2.50 to 2.99 of poverty threshold:!!65 years and over:</t>
  </si>
  <si>
    <t>Margin of Error!!Total:!!2.50 to 2.99 of poverty threshold:!!65 years and over:</t>
  </si>
  <si>
    <t>Estimate!!Total:!!2.50 to 2.99 of poverty threshold:!!65 years and over:!!With health insurance coverage</t>
  </si>
  <si>
    <t>Margin of Error!!Total:!!2.50 to 2.99 of poverty threshold:!!65 years and over:!!With health insurance coverage</t>
  </si>
  <si>
    <t>Estimate!!Total:!!2.50 to 2.99 of poverty threshold:!!65 years and over:!!With health insurance coverage!!With employer-based health insurance</t>
  </si>
  <si>
    <t>Margin of Error!!Total:!!2.50 to 2.99 of poverty threshold:!!65 years and over:!!With health insurance coverage!!With employer-based health insurance</t>
  </si>
  <si>
    <t>Estimate!!Total:!!2.50 to 2.99 of poverty threshold:!!65 years and over:!!With health insurance coverage!!With direct-purchase health insurance</t>
  </si>
  <si>
    <t>Margin of Error!!Total:!!2.50 to 2.99 of poverty threshold:!!65 years and over:!!With health insurance coverage!!With direct-purchase health insurance</t>
  </si>
  <si>
    <t>Estimate!!Total:!!2.50 to 2.99 of poverty threshold:!!65 years and over:!!With health insurance coverage!!With Medicare coverage</t>
  </si>
  <si>
    <t>Margin of Error!!Total:!!2.50 to 2.99 of poverty threshold:!!65 years and over:!!With health insurance coverage!!With Medicare coverage</t>
  </si>
  <si>
    <t>Estimate!!Total:!!2.50 to 2.99 of poverty threshold:!!65 years and over:!!With health insurance coverage!!With Medicaid/means-tested public coverage</t>
  </si>
  <si>
    <t>Margin of Error!!Total:!!2.50 to 2.99 of poverty threshold:!!65 years and over:!!With health insurance coverage!!With Medicaid/means-tested public coverage</t>
  </si>
  <si>
    <t>Estimate!!Total:!!2.50 to 2.99 of poverty threshold:!!65 years and over:!!No health insurance coverage</t>
  </si>
  <si>
    <t>Margin of Error!!Total:!!2.50 to 2.99 of poverty threshold:!!65 years and over:!!No health insurance coverage</t>
  </si>
  <si>
    <t>Estimate!!Total:!!3.00 to 3.99 of poverty threshold:</t>
  </si>
  <si>
    <t>Margin of Error!!Total:!!3.00 to 3.99 of poverty threshold:</t>
  </si>
  <si>
    <t>Estimate!!Total:!!3.00 to 3.99 of poverty threshold:!!Under 19 years:</t>
  </si>
  <si>
    <t>Margin of Error!!Total:!!3.00 to 3.99 of poverty threshold:!!Under 19 years:</t>
  </si>
  <si>
    <t>Estimate!!Total:!!3.00 to 3.99 of poverty threshold:!!Under 19 years:!!With health insurance coverage</t>
  </si>
  <si>
    <t>Margin of Error!!Total:!!3.00 to 3.99 of poverty threshold:!!Under 19 years:!!With health insurance coverage</t>
  </si>
  <si>
    <t>Estimate!!Total:!!3.00 to 3.99 of poverty threshold:!!Under 19 years:!!With health insurance coverage!!With employer-based health insurance</t>
  </si>
  <si>
    <t>Margin of Error!!Total:!!3.00 to 3.99 of poverty threshold:!!Under 19 years:!!With health insurance coverage!!With employer-based health insurance</t>
  </si>
  <si>
    <t>Estimate!!Total:!!3.00 to 3.99 of poverty threshold:!!Under 19 years:!!With health insurance coverage!!With direct-purchase health insurance</t>
  </si>
  <si>
    <t>Margin of Error!!Total:!!3.00 to 3.99 of poverty threshold:!!Under 19 years:!!With health insurance coverage!!With direct-purchase health insurance</t>
  </si>
  <si>
    <t>Estimate!!Total:!!3.00 to 3.99 of poverty threshold:!!Under 19 years:!!With health insurance coverage!!With Medicare coverage</t>
  </si>
  <si>
    <t>Margin of Error!!Total:!!3.00 to 3.99 of poverty threshold:!!Under 19 years:!!With health insurance coverage!!With Medicare coverage</t>
  </si>
  <si>
    <t>Estimate!!Total:!!3.00 to 3.99 of poverty threshold:!!Under 19 years:!!With health insurance coverage!!With Medicaid/means-tested public coverage</t>
  </si>
  <si>
    <t>Margin of Error!!Total:!!3.00 to 3.99 of poverty threshold:!!Under 19 years:!!With health insurance coverage!!With Medicaid/means-tested public coverage</t>
  </si>
  <si>
    <t>Estimate!!Total:!!3.00 to 3.99 of poverty threshold:!!Under 19 years:!!No health insurance coverage</t>
  </si>
  <si>
    <t>Margin of Error!!Total:!!3.00 to 3.99 of poverty threshold:!!Under 19 years:!!No health insurance coverage</t>
  </si>
  <si>
    <t>Estimate!!Total:!!3.00 to 3.99 of poverty threshold:!!19 to 64 years:</t>
  </si>
  <si>
    <t>Margin of Error!!Total:!!3.00 to 3.99 of poverty threshold:!!19 to 64 years:</t>
  </si>
  <si>
    <t>Estimate!!Total:!!3.00 to 3.99 of poverty threshold:!!19 to 64 years:!!With health insurance coverage</t>
  </si>
  <si>
    <t>Margin of Error!!Total:!!3.00 to 3.99 of poverty threshold:!!19 to 64 years:!!With health insurance coverage</t>
  </si>
  <si>
    <t>Estimate!!Total:!!3.00 to 3.99 of poverty threshold:!!19 to 64 years:!!With health insurance coverage!!With employer-based health insurance</t>
  </si>
  <si>
    <t>Margin of Error!!Total:!!3.00 to 3.99 of poverty threshold:!!19 to 64 years:!!With health insurance coverage!!With employer-based health insurance</t>
  </si>
  <si>
    <t>Estimate!!Total:!!3.00 to 3.99 of poverty threshold:!!19 to 64 years:!!With health insurance coverage!!With direct-purchase health insurance</t>
  </si>
  <si>
    <t>Margin of Error!!Total:!!3.00 to 3.99 of poverty threshold:!!19 to 64 years:!!With health insurance coverage!!With direct-purchase health insurance</t>
  </si>
  <si>
    <t>Estimate!!Total:!!3.00 to 3.99 of poverty threshold:!!19 to 64 years:!!With health insurance coverage!!With Medicare coverage</t>
  </si>
  <si>
    <t>Margin of Error!!Total:!!3.00 to 3.99 of poverty threshold:!!19 to 64 years:!!With health insurance coverage!!With Medicare coverage</t>
  </si>
  <si>
    <t>Estimate!!Total:!!3.00 to 3.99 of poverty threshold:!!19 to 64 years:!!With health insurance coverage!!With Medicaid/means-tested public coverage</t>
  </si>
  <si>
    <t>Margin of Error!!Total:!!3.00 to 3.99 of poverty threshold:!!19 to 64 years:!!With health insurance coverage!!With Medicaid/means-tested public coverage</t>
  </si>
  <si>
    <t>Estimate!!Total:!!3.00 to 3.99 of poverty threshold:!!19 to 64 years:!!No health insurance coverage</t>
  </si>
  <si>
    <t>Margin of Error!!Total:!!3.00 to 3.99 of poverty threshold:!!19 to 64 years:!!No health insurance coverage</t>
  </si>
  <si>
    <t>Estimate!!Total:!!3.00 to 3.99 of poverty threshold:!!65 years and over:</t>
  </si>
  <si>
    <t>Margin of Error!!Total:!!3.00 to 3.99 of poverty threshold:!!65 years and over:</t>
  </si>
  <si>
    <t>Estimate!!Total:!!3.00 to 3.99 of poverty threshold:!!65 years and over:!!With health insurance coverage</t>
  </si>
  <si>
    <t>Margin of Error!!Total:!!3.00 to 3.99 of poverty threshold:!!65 years and over:!!With health insurance coverage</t>
  </si>
  <si>
    <t>Estimate!!Total:!!3.00 to 3.99 of poverty threshold:!!65 years and over:!!With health insurance coverage!!With employer-based health insurance</t>
  </si>
  <si>
    <t>Margin of Error!!Total:!!3.00 to 3.99 of poverty threshold:!!65 years and over:!!With health insurance coverage!!With employer-based health insurance</t>
  </si>
  <si>
    <t>Estimate!!Total:!!3.00 to 3.99 of poverty threshold:!!65 years and over:!!With health insurance coverage!!With direct-purchase health insurance</t>
  </si>
  <si>
    <t>Margin of Error!!Total:!!3.00 to 3.99 of poverty threshold:!!65 years and over:!!With health insurance coverage!!With direct-purchase health insurance</t>
  </si>
  <si>
    <t>Estimate!!Total:!!3.00 to 3.99 of poverty threshold:!!65 years and over:!!With health insurance coverage!!With Medicare coverage</t>
  </si>
  <si>
    <t>Margin of Error!!Total:!!3.00 to 3.99 of poverty threshold:!!65 years and over:!!With health insurance coverage!!With Medicare coverage</t>
  </si>
  <si>
    <t>Estimate!!Total:!!3.00 to 3.99 of poverty threshold:!!65 years and over:!!With health insurance coverage!!With Medicaid/means-tested public coverage</t>
  </si>
  <si>
    <t>Margin of Error!!Total:!!3.00 to 3.99 of poverty threshold:!!65 years and over:!!With health insurance coverage!!With Medicaid/means-tested public coverage</t>
  </si>
  <si>
    <t>Estimate!!Total:!!3.00 to 3.99 of poverty threshold:!!65 years and over:!!No health insurance coverage</t>
  </si>
  <si>
    <t>Margin of Error!!Total:!!3.00 to 3.99 of poverty threshold:!!65 years and over:!!No health insurance coverage</t>
  </si>
  <si>
    <t>Estimate!!Total:!!4.00 of poverty threshold and over:</t>
  </si>
  <si>
    <t>Margin of Error!!Total:!!4.00 of poverty threshold and over:</t>
  </si>
  <si>
    <t>Estimate!!Total:!!4.00 of poverty threshold and over:!!Under 19 years:</t>
  </si>
  <si>
    <t>Margin of Error!!Total:!!4.00 of poverty threshold and over:!!Under 19 years:</t>
  </si>
  <si>
    <t>Estimate!!Total:!!4.00 of poverty threshold and over:!!Under 19 years:!!With health insurance coverage</t>
  </si>
  <si>
    <t>Margin of Error!!Total:!!4.00 of poverty threshold and over:!!Under 19 years:!!With health insurance coverage</t>
  </si>
  <si>
    <t>Estimate!!Total:!!4.00 of poverty threshold and over:!!Under 19 years:!!With health insurance coverage!!With employer-based health insurance</t>
  </si>
  <si>
    <t>Margin of Error!!Total:!!4.00 of poverty threshold and over:!!Under 19 years:!!With health insurance coverage!!With employer-based health insurance</t>
  </si>
  <si>
    <t>Estimate!!Total:!!4.00 of poverty threshold and over:!!Under 19 years:!!With health insurance coverage!!With direct-purchase health insurance</t>
  </si>
  <si>
    <t>Margin of Error!!Total:!!4.00 of poverty threshold and over:!!Under 19 years:!!With health insurance coverage!!With direct-purchase health insurance</t>
  </si>
  <si>
    <t>Estimate!!Total:!!4.00 of poverty threshold and over:!!Under 19 years:!!With health insurance coverage!!With Medicare coverage</t>
  </si>
  <si>
    <t>Margin of Error!!Total:!!4.00 of poverty threshold and over:!!Under 19 years:!!With health insurance coverage!!With Medicare coverage</t>
  </si>
  <si>
    <t>Estimate!!Total:!!4.00 of poverty threshold and over:!!Under 19 years:!!With health insurance coverage!!With Medicaid/means-tested public coverage</t>
  </si>
  <si>
    <t>Margin of Error!!Total:!!4.00 of poverty threshold and over:!!Under 19 years:!!With health insurance coverage!!With Medicaid/means-tested public coverage</t>
  </si>
  <si>
    <t>Estimate!!Total:!!4.00 of poverty threshold and over:!!Under 19 years:!!No health insurance coverage</t>
  </si>
  <si>
    <t>Margin of Error!!Total:!!4.00 of poverty threshold and over:!!Under 19 years:!!No health insurance coverage</t>
  </si>
  <si>
    <t>Estimate!!Total:!!4.00 of poverty threshold and over:!!19 to 64 years:</t>
  </si>
  <si>
    <t>Margin of Error!!Total:!!4.00 of poverty threshold and over:!!19 to 64 years:</t>
  </si>
  <si>
    <t>Estimate!!Total:!!4.00 of poverty threshold and over:!!19 to 64 years:!!With health insurance coverage</t>
  </si>
  <si>
    <t>Margin of Error!!Total:!!4.00 of poverty threshold and over:!!19 to 64 years:!!With health insurance coverage</t>
  </si>
  <si>
    <t>Estimate!!Total:!!4.00 of poverty threshold and over:!!19 to 64 years:!!With health insurance coverage!!With employer-based health insurance</t>
  </si>
  <si>
    <t>Margin of Error!!Total:!!4.00 of poverty threshold and over:!!19 to 64 years:!!With health insurance coverage!!With employer-based health insurance</t>
  </si>
  <si>
    <t>Estimate!!Total:!!4.00 of poverty threshold and over:!!19 to 64 years:!!With health insurance coverage!!With direct-purchase health insurance</t>
  </si>
  <si>
    <t>Margin of Error!!Total:!!4.00 of poverty threshold and over:!!19 to 64 years:!!With health insurance coverage!!With direct-purchase health insurance</t>
  </si>
  <si>
    <t>Estimate!!Total:!!4.00 of poverty threshold and over:!!19 to 64 years:!!With health insurance coverage!!With Medicare coverage</t>
  </si>
  <si>
    <t>Margin of Error!!Total:!!4.00 of poverty threshold and over:!!19 to 64 years:!!With health insurance coverage!!With Medicare coverage</t>
  </si>
  <si>
    <t>Estimate!!Total:!!4.00 of poverty threshold and over:!!19 to 64 years:!!With health insurance coverage!!With Medicaid/means-tested public coverage</t>
  </si>
  <si>
    <t>Margin of Error!!Total:!!4.00 of poverty threshold and over:!!19 to 64 years:!!With health insurance coverage!!With Medicaid/means-tested public coverage</t>
  </si>
  <si>
    <t>Estimate!!Total:!!4.00 of poverty threshold and over:!!19 to 64 years:!!No health insurance coverage</t>
  </si>
  <si>
    <t>Margin of Error!!Total:!!4.00 of poverty threshold and over:!!19 to 64 years:!!No health insurance coverage</t>
  </si>
  <si>
    <t>Estimate!!Total:!!4.00 of poverty threshold and over:!!65 years and over:</t>
  </si>
  <si>
    <t>Margin of Error!!Total:!!4.00 of poverty threshold and over:!!65 years and over:</t>
  </si>
  <si>
    <t>Estimate!!Total:!!4.00 of poverty threshold and over:!!65 years and over:!!With health insurance coverage</t>
  </si>
  <si>
    <t>Margin of Error!!Total:!!4.00 of poverty threshold and over:!!65 years and over:!!With health insurance coverage</t>
  </si>
  <si>
    <t>Estimate!!Total:!!4.00 of poverty threshold and over:!!65 years and over:!!With health insurance coverage!!With employer-based health insurance</t>
  </si>
  <si>
    <t>Margin of Error!!Total:!!4.00 of poverty threshold and over:!!65 years and over:!!With health insurance coverage!!With employer-based health insurance</t>
  </si>
  <si>
    <t>Estimate!!Total:!!4.00 of poverty threshold and over:!!65 years and over:!!With health insurance coverage!!With direct-purchase health insurance</t>
  </si>
  <si>
    <t>Margin of Error!!Total:!!4.00 of poverty threshold and over:!!65 years and over:!!With health insurance coverage!!With direct-purchase health insurance</t>
  </si>
  <si>
    <t>Estimate!!Total:!!4.00 of poverty threshold and over:!!65 years and over:!!With health insurance coverage!!With Medicare coverage</t>
  </si>
  <si>
    <t>Margin of Error!!Total:!!4.00 of poverty threshold and over:!!65 years and over:!!With health insurance coverage!!With Medicare coverage</t>
  </si>
  <si>
    <t>Estimate!!Total:!!4.00 of poverty threshold and over:!!65 years and over:!!With health insurance coverage!!With Medicaid/means-tested public coverage</t>
  </si>
  <si>
    <t>Margin of Error!!Total:!!4.00 of poverty threshold and over:!!65 years and over:!!With health insurance coverage!!With Medicaid/means-tested public coverage</t>
  </si>
  <si>
    <t>Estimate!!Total:!!4.00 of poverty threshold and over:!!65 years and over:!!No health insurance coverage</t>
  </si>
  <si>
    <t>Margin of Error!!Total:!!4.00 of poverty threshold and over:!!65 years and over:!!No health insurance coverage</t>
  </si>
  <si>
    <t>Below poverty</t>
  </si>
  <si>
    <t>https://data.census.gov/cedsci/table?q=B27016&amp;g=0100000US_0400000US48_0500000US48453_1600000US4805000_310M100US12420_310M400US12420_310M500US12420&amp;tid=ACSDT1Y2019.B27016&amp;hidePreview=true</t>
  </si>
  <si>
    <t>Geography</t>
  </si>
  <si>
    <t>310M600US12420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</si>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</sst>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7">
    <font>
      <sz val="10"/>
      <name val="Arial"/>
    </font>
    <font>
      <sz val="10"/>
      <name val="Arial"/>
      <family val="2"/>
    </font>
    <font>
      <sz val="10"/>
      <color indexed="8"/>
      <name val="SansSerif"/>
    </font>
    <font>
      <sz val="10"/>
      <name val="Arial"/>
      <family val="2"/>
    </font>
    <font>
      <sz val="10"/>
      <color theme="1"/>
      <name val="Arial"/>
      <family val="2"/>
    </font>
    <font>
      <b/>
      <sz val="10"/>
      <name val="Arial"/>
      <family val="2"/>
    </font>
    <font>
      <b/>
      <sz val="11"/>
      <color theme="1"/>
      <name val="Tw Cen MT"/>
      <family val="2"/>
      <scheme val="minor"/>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style="thin">
        <color indexed="8"/>
      </left>
      <right style="thin">
        <color indexed="8"/>
      </right>
      <top style="thin">
        <color indexed="8"/>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3" fontId="2" fillId="2" borderId="1" xfId="0" applyNumberFormat="1" applyFont="1" applyFill="1" applyBorder="1" applyAlignment="1">
      <alignment horizontal="left" vertical="top" wrapText="1"/>
    </xf>
    <xf numFmtId="9" fontId="0" fillId="0" borderId="0" xfId="2" applyFont="1"/>
    <xf numFmtId="3" fontId="0" fillId="0" borderId="0" xfId="0" applyNumberFormat="1"/>
    <xf numFmtId="0" fontId="4" fillId="0" borderId="0" xfId="0" applyFont="1"/>
    <xf numFmtId="9" fontId="0" fillId="0" borderId="0" xfId="0" applyNumberFormat="1"/>
    <xf numFmtId="10" fontId="4" fillId="0" borderId="0" xfId="0" applyNumberFormat="1" applyFont="1"/>
    <xf numFmtId="164" fontId="4" fillId="0" borderId="0" xfId="2" applyNumberFormat="1" applyFont="1" applyFill="1" applyBorder="1"/>
    <xf numFmtId="164" fontId="4" fillId="0" borderId="0" xfId="0" applyNumberFormat="1" applyFont="1"/>
    <xf numFmtId="10" fontId="0" fillId="0" borderId="0" xfId="2" applyNumberFormat="1" applyFont="1"/>
    <xf numFmtId="3" fontId="4" fillId="0" borderId="0" xfId="0" applyNumberFormat="1" applyFont="1"/>
    <xf numFmtId="165" fontId="4" fillId="0" borderId="0" xfId="1" applyNumberFormat="1" applyFont="1"/>
    <xf numFmtId="43" fontId="4" fillId="0" borderId="0" xfId="1" applyFont="1"/>
    <xf numFmtId="165" fontId="0" fillId="0" borderId="0" xfId="1" applyNumberFormat="1" applyFont="1" applyFill="1" applyBorder="1"/>
    <xf numFmtId="0" fontId="3" fillId="0" borderId="0" xfId="0" applyFont="1"/>
    <xf numFmtId="0" fontId="2" fillId="2" borderId="4" xfId="0" applyFont="1" applyFill="1" applyBorder="1" applyAlignment="1">
      <alignment horizontal="left" vertical="top" wrapText="1"/>
    </xf>
    <xf numFmtId="164" fontId="0" fillId="0" borderId="0" xfId="2" applyNumberFormat="1" applyFont="1"/>
    <xf numFmtId="166" fontId="0" fillId="0" borderId="0" xfId="0" applyNumberFormat="1"/>
    <xf numFmtId="165" fontId="0" fillId="0" borderId="0" xfId="1" applyNumberFormat="1" applyFont="1"/>
    <xf numFmtId="9" fontId="0" fillId="0" borderId="0" xfId="2" applyFont="1" applyFill="1" applyBorder="1"/>
    <xf numFmtId="3" fontId="2" fillId="0" borderId="0" xfId="0" applyNumberFormat="1" applyFont="1" applyAlignment="1">
      <alignment horizontal="right" vertical="top" wrapText="1"/>
    </xf>
    <xf numFmtId="0" fontId="5" fillId="0" borderId="0" xfId="0" applyFont="1" applyAlignment="1">
      <alignment horizontal="center"/>
    </xf>
    <xf numFmtId="16" fontId="3" fillId="0" borderId="0" xfId="0" applyNumberFormat="1" applyFont="1"/>
    <xf numFmtId="0" fontId="5" fillId="0" borderId="0" xfId="0" applyFont="1" applyAlignment="1">
      <alignment horizontal="left"/>
    </xf>
    <xf numFmtId="10" fontId="0" fillId="0" borderId="0" xfId="2" applyNumberFormat="1" applyFont="1" applyFill="1" applyBorder="1"/>
    <xf numFmtId="0" fontId="0" fillId="3" borderId="0" xfId="0" applyFill="1"/>
    <xf numFmtId="9" fontId="0" fillId="3" borderId="0" xfId="0" applyNumberFormat="1" applyFill="1"/>
    <xf numFmtId="0" fontId="1" fillId="0" borderId="0" xfId="0" applyFont="1"/>
    <xf numFmtId="0" fontId="6" fillId="0" borderId="0" xfId="0" applyFont="1"/>
    <xf numFmtId="0" fontId="5" fillId="0" borderId="0" xfId="0" applyFont="1"/>
    <xf numFmtId="0" fontId="2" fillId="2" borderId="0" xfId="0" applyFont="1" applyFill="1" applyAlignment="1">
      <alignment horizontal="left" vertical="top"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Percent of Travis County Working Age Adults with Employer-Based Health Insurance,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tx>
            <c:v>Percent of Travis County Working Age Adults with Employer-Based Health Insurance</c:v>
          </c:tx>
          <c:spPr>
            <a:solidFill>
              <a:schemeClr val="accent3"/>
            </a:solidFill>
            <a:ln>
              <a:solidFill>
                <a:schemeClr val="accent3"/>
              </a:solidFill>
            </a:ln>
            <a:effectLst/>
          </c:spPr>
          <c:invertIfNegative val="0"/>
          <c:cat>
            <c:strRef>
              <c:f>'2023'!$I$22:$I$26</c:f>
              <c:strCache>
                <c:ptCount val="5"/>
                <c:pt idx="0">
                  <c:v>4x poverty &amp; up</c:v>
                </c:pt>
                <c:pt idx="1">
                  <c:v>3 to 4x poverty</c:v>
                </c:pt>
                <c:pt idx="2">
                  <c:v>2 to 3x poverty</c:v>
                </c:pt>
                <c:pt idx="3">
                  <c:v>1-2x poverty</c:v>
                </c:pt>
                <c:pt idx="4">
                  <c:v>&lt; poverty</c:v>
                </c:pt>
              </c:strCache>
            </c:strRef>
          </c:cat>
          <c:val>
            <c:numRef>
              <c:f>'2023'!$L$22:$L$26</c:f>
              <c:numCache>
                <c:formatCode>0%</c:formatCode>
                <c:ptCount val="5"/>
                <c:pt idx="0">
                  <c:v>0.85251028198194312</c:v>
                </c:pt>
                <c:pt idx="1">
                  <c:v>0.68300474786875409</c:v>
                </c:pt>
                <c:pt idx="2" formatCode="0.0%">
                  <c:v>0.58123688323286449</c:v>
                </c:pt>
                <c:pt idx="3">
                  <c:v>0.42182519426011006</c:v>
                </c:pt>
                <c:pt idx="4">
                  <c:v>0.3821302934497039</c:v>
                </c:pt>
              </c:numCache>
            </c:numRef>
          </c:val>
          <c:extLst>
            <c:ext xmlns:c16="http://schemas.microsoft.com/office/drawing/2014/chart" uri="{C3380CC4-5D6E-409C-BE32-E72D297353CC}">
              <c16:uniqueId val="{00000000-EA17-46C2-BA4F-E758EE44FF66}"/>
            </c:ext>
          </c:extLst>
        </c:ser>
        <c:dLbls>
          <c:showLegendKey val="0"/>
          <c:showVal val="0"/>
          <c:showCatName val="0"/>
          <c:showSerName val="0"/>
          <c:showPercent val="0"/>
          <c:showBubbleSize val="0"/>
        </c:dLbls>
        <c:gapWidth val="182"/>
        <c:axId val="538259512"/>
        <c:axId val="538259832"/>
      </c:barChart>
      <c:catAx>
        <c:axId val="538259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8259832"/>
        <c:crosses val="autoZero"/>
        <c:auto val="1"/>
        <c:lblAlgn val="ctr"/>
        <c:lblOffset val="100"/>
        <c:noMultiLvlLbl val="0"/>
      </c:catAx>
      <c:valAx>
        <c:axId val="538259832"/>
        <c:scaling>
          <c:orientation val="minMax"/>
        </c:scaling>
        <c:delete val="0"/>
        <c:axPos val="b"/>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8259512"/>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Percent of Travis County Working Age Adults with Employer-Based Health Insurance,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tx>
            <c:v>Percent of Travis County Working Age Adults with Employer-Based Health Insurance</c:v>
          </c:tx>
          <c:spPr>
            <a:solidFill>
              <a:schemeClr val="accent3"/>
            </a:solidFill>
            <a:ln>
              <a:solidFill>
                <a:schemeClr val="accent3"/>
              </a:solidFill>
            </a:ln>
            <a:effectLst/>
          </c:spPr>
          <c:invertIfNegative val="0"/>
          <c:cat>
            <c:strRef>
              <c:f>'2022'!$I$22:$I$26</c:f>
              <c:strCache>
                <c:ptCount val="5"/>
                <c:pt idx="0">
                  <c:v>4x poverty &amp; up</c:v>
                </c:pt>
                <c:pt idx="1">
                  <c:v>3 to 4x poverty</c:v>
                </c:pt>
                <c:pt idx="2">
                  <c:v>2 to 3x poverty</c:v>
                </c:pt>
                <c:pt idx="3">
                  <c:v>1-2x poverty</c:v>
                </c:pt>
                <c:pt idx="4">
                  <c:v>&lt; poverty</c:v>
                </c:pt>
              </c:strCache>
            </c:strRef>
          </c:cat>
          <c:val>
            <c:numRef>
              <c:f>'2022'!$L$22:$L$26</c:f>
              <c:numCache>
                <c:formatCode>0%</c:formatCode>
                <c:ptCount val="5"/>
                <c:pt idx="0">
                  <c:v>0.8601128722677176</c:v>
                </c:pt>
                <c:pt idx="1">
                  <c:v>0.71725983212989775</c:v>
                </c:pt>
                <c:pt idx="2" formatCode="0.0%">
                  <c:v>0.57981589290207269</c:v>
                </c:pt>
                <c:pt idx="3">
                  <c:v>0.39968730742017211</c:v>
                </c:pt>
                <c:pt idx="4">
                  <c:v>0.28322118465622997</c:v>
                </c:pt>
              </c:numCache>
            </c:numRef>
          </c:val>
          <c:extLst>
            <c:ext xmlns:c16="http://schemas.microsoft.com/office/drawing/2014/chart" uri="{C3380CC4-5D6E-409C-BE32-E72D297353CC}">
              <c16:uniqueId val="{00000000-CF64-4734-966C-9DB53D860A7C}"/>
            </c:ext>
          </c:extLst>
        </c:ser>
        <c:dLbls>
          <c:showLegendKey val="0"/>
          <c:showVal val="0"/>
          <c:showCatName val="0"/>
          <c:showSerName val="0"/>
          <c:showPercent val="0"/>
          <c:showBubbleSize val="0"/>
        </c:dLbls>
        <c:gapWidth val="182"/>
        <c:axId val="538259512"/>
        <c:axId val="538259832"/>
      </c:barChart>
      <c:catAx>
        <c:axId val="538259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8259832"/>
        <c:crosses val="autoZero"/>
        <c:auto val="1"/>
        <c:lblAlgn val="ctr"/>
        <c:lblOffset val="100"/>
        <c:noMultiLvlLbl val="0"/>
      </c:catAx>
      <c:valAx>
        <c:axId val="538259832"/>
        <c:scaling>
          <c:orientation val="minMax"/>
        </c:scaling>
        <c:delete val="0"/>
        <c:axPos val="b"/>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8259512"/>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Percent of Travis County Working Age Adults with Employer-Based Health Insurance, 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tx>
            <c:v>Percent of Travis County Working Age Adults with Employer-Based Health Insurance</c:v>
          </c:tx>
          <c:spPr>
            <a:solidFill>
              <a:schemeClr val="accent3"/>
            </a:solidFill>
            <a:ln>
              <a:solidFill>
                <a:schemeClr val="accent3"/>
              </a:solidFill>
            </a:ln>
            <a:effectLst/>
          </c:spPr>
          <c:invertIfNegative val="0"/>
          <c:cat>
            <c:strRef>
              <c:f>'2021'!$I$22:$I$26</c:f>
              <c:strCache>
                <c:ptCount val="5"/>
                <c:pt idx="0">
                  <c:v>4x poverty &amp; up</c:v>
                </c:pt>
                <c:pt idx="1">
                  <c:v>3 to 4x poverty</c:v>
                </c:pt>
                <c:pt idx="2">
                  <c:v>2 to 3x poverty</c:v>
                </c:pt>
                <c:pt idx="3">
                  <c:v>1-2x poverty</c:v>
                </c:pt>
                <c:pt idx="4">
                  <c:v>&lt; poverty</c:v>
                </c:pt>
              </c:strCache>
            </c:strRef>
          </c:cat>
          <c:val>
            <c:numRef>
              <c:f>'2021'!$L$22:$L$26</c:f>
              <c:numCache>
                <c:formatCode>0%</c:formatCode>
                <c:ptCount val="5"/>
                <c:pt idx="0">
                  <c:v>0.83490596370589165</c:v>
                </c:pt>
                <c:pt idx="1">
                  <c:v>0.73849326532238779</c:v>
                </c:pt>
                <c:pt idx="2">
                  <c:v>0.58761055988958744</c:v>
                </c:pt>
                <c:pt idx="3">
                  <c:v>0.35551043379423741</c:v>
                </c:pt>
                <c:pt idx="4">
                  <c:v>0.25433672295587356</c:v>
                </c:pt>
              </c:numCache>
            </c:numRef>
          </c:val>
          <c:extLst>
            <c:ext xmlns:c16="http://schemas.microsoft.com/office/drawing/2014/chart" uri="{C3380CC4-5D6E-409C-BE32-E72D297353CC}">
              <c16:uniqueId val="{00000000-F9B2-4648-833D-7198C36C4744}"/>
            </c:ext>
          </c:extLst>
        </c:ser>
        <c:dLbls>
          <c:showLegendKey val="0"/>
          <c:showVal val="0"/>
          <c:showCatName val="0"/>
          <c:showSerName val="0"/>
          <c:showPercent val="0"/>
          <c:showBubbleSize val="0"/>
        </c:dLbls>
        <c:gapWidth val="182"/>
        <c:axId val="538259512"/>
        <c:axId val="538259832"/>
      </c:barChart>
      <c:catAx>
        <c:axId val="538259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8259832"/>
        <c:crosses val="autoZero"/>
        <c:auto val="1"/>
        <c:lblAlgn val="ctr"/>
        <c:lblOffset val="100"/>
        <c:noMultiLvlLbl val="0"/>
      </c:catAx>
      <c:valAx>
        <c:axId val="538259832"/>
        <c:scaling>
          <c:orientation val="minMax"/>
        </c:scaling>
        <c:delete val="0"/>
        <c:axPos val="b"/>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8259512"/>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Percent of Travis County Working Age Adults with Employer-Based Health Insurance,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tx>
            <c:v>Percent of Travis County Working Age Adults with Employer-Based Health Insurance</c:v>
          </c:tx>
          <c:spPr>
            <a:solidFill>
              <a:schemeClr val="accent3"/>
            </a:solidFill>
            <a:ln>
              <a:solidFill>
                <a:schemeClr val="accent3"/>
              </a:solidFill>
            </a:ln>
            <a:effectLst/>
          </c:spPr>
          <c:invertIfNegative val="0"/>
          <c:cat>
            <c:strRef>
              <c:f>'2019'!$I$22:$I$26</c:f>
              <c:strCache>
                <c:ptCount val="5"/>
                <c:pt idx="0">
                  <c:v>4x poverty &amp; up</c:v>
                </c:pt>
                <c:pt idx="1">
                  <c:v>3 to 4x poverty</c:v>
                </c:pt>
                <c:pt idx="2">
                  <c:v>2 to 3x poverty</c:v>
                </c:pt>
                <c:pt idx="3">
                  <c:v>1-2x poverty</c:v>
                </c:pt>
                <c:pt idx="4">
                  <c:v>Below poverty</c:v>
                </c:pt>
              </c:strCache>
            </c:strRef>
          </c:cat>
          <c:val>
            <c:numRef>
              <c:f>'2019'!$L$22:$L$26</c:f>
              <c:numCache>
                <c:formatCode>0%</c:formatCode>
                <c:ptCount val="5"/>
                <c:pt idx="0">
                  <c:v>0.84451696047482239</c:v>
                </c:pt>
                <c:pt idx="1">
                  <c:v>0.72887555006562188</c:v>
                </c:pt>
                <c:pt idx="2">
                  <c:v>0.56423100879924903</c:v>
                </c:pt>
                <c:pt idx="3">
                  <c:v>0.37115669385859612</c:v>
                </c:pt>
                <c:pt idx="4">
                  <c:v>0.2848116731245855</c:v>
                </c:pt>
              </c:numCache>
            </c:numRef>
          </c:val>
          <c:extLst>
            <c:ext xmlns:c16="http://schemas.microsoft.com/office/drawing/2014/chart" uri="{C3380CC4-5D6E-409C-BE32-E72D297353CC}">
              <c16:uniqueId val="{00000000-4320-46EA-B27C-38B4281B0AA9}"/>
            </c:ext>
          </c:extLst>
        </c:ser>
        <c:dLbls>
          <c:showLegendKey val="0"/>
          <c:showVal val="0"/>
          <c:showCatName val="0"/>
          <c:showSerName val="0"/>
          <c:showPercent val="0"/>
          <c:showBubbleSize val="0"/>
        </c:dLbls>
        <c:gapWidth val="182"/>
        <c:axId val="538259512"/>
        <c:axId val="538259832"/>
      </c:barChart>
      <c:catAx>
        <c:axId val="538259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8259832"/>
        <c:crosses val="autoZero"/>
        <c:auto val="1"/>
        <c:lblAlgn val="ctr"/>
        <c:lblOffset val="100"/>
        <c:noMultiLvlLbl val="0"/>
      </c:catAx>
      <c:valAx>
        <c:axId val="538259832"/>
        <c:scaling>
          <c:orientation val="minMax"/>
        </c:scaling>
        <c:delete val="0"/>
        <c:axPos val="b"/>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38259512"/>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Percent of Travis County Working Age Adults with Employer-Based Health Insurance, 2018</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3"/>
            </a:solidFill>
            <a:ln>
              <a:noFill/>
            </a:ln>
            <a:effectLst/>
          </c:spPr>
          <c:invertIfNegative val="0"/>
          <c:cat>
            <c:strRef>
              <c:f>'2017'!$I$22:$I$26</c:f>
              <c:strCache>
                <c:ptCount val="5"/>
                <c:pt idx="0">
                  <c:v>4x poverty &amp; up</c:v>
                </c:pt>
                <c:pt idx="1">
                  <c:v>3 to 4x poverty</c:v>
                </c:pt>
                <c:pt idx="2">
                  <c:v>2 to 3x poverty</c:v>
                </c:pt>
                <c:pt idx="3">
                  <c:v>1-2x poverty</c:v>
                </c:pt>
                <c:pt idx="4">
                  <c:v>&lt; poverty</c:v>
                </c:pt>
              </c:strCache>
            </c:strRef>
          </c:cat>
          <c:val>
            <c:numRef>
              <c:f>'2017'!$L$22:$L$26</c:f>
              <c:numCache>
                <c:formatCode>0%</c:formatCode>
                <c:ptCount val="5"/>
                <c:pt idx="0">
                  <c:v>0.83811222743056901</c:v>
                </c:pt>
                <c:pt idx="1">
                  <c:v>0.68964886460957697</c:v>
                </c:pt>
                <c:pt idx="2">
                  <c:v>0.60562463055174276</c:v>
                </c:pt>
                <c:pt idx="3">
                  <c:v>0.40000890987659821</c:v>
                </c:pt>
                <c:pt idx="4">
                  <c:v>0.36022814296654437</c:v>
                </c:pt>
              </c:numCache>
            </c:numRef>
          </c:val>
          <c:extLst>
            <c:ext xmlns:c16="http://schemas.microsoft.com/office/drawing/2014/chart" uri="{C3380CC4-5D6E-409C-BE32-E72D297353CC}">
              <c16:uniqueId val="{00000000-31C8-4C08-8DB1-9F9134B780FE}"/>
            </c:ext>
          </c:extLst>
        </c:ser>
        <c:dLbls>
          <c:showLegendKey val="0"/>
          <c:showVal val="0"/>
          <c:showCatName val="0"/>
          <c:showSerName val="0"/>
          <c:showPercent val="0"/>
          <c:showBubbleSize val="0"/>
        </c:dLbls>
        <c:gapWidth val="182"/>
        <c:axId val="591668664"/>
        <c:axId val="591674744"/>
      </c:barChart>
      <c:catAx>
        <c:axId val="591668664"/>
        <c:scaling>
          <c:orientation val="minMax"/>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91674744"/>
        <c:crosses val="autoZero"/>
        <c:auto val="1"/>
        <c:lblAlgn val="ctr"/>
        <c:lblOffset val="100"/>
        <c:noMultiLvlLbl val="0"/>
      </c:catAx>
      <c:valAx>
        <c:axId val="591674744"/>
        <c:scaling>
          <c:orientation val="minMax"/>
          <c:max val="1"/>
        </c:scaling>
        <c:delete val="0"/>
        <c:axPos val="b"/>
        <c:majorGridlines>
          <c:spPr>
            <a:ln w="9525" cap="flat" cmpd="sng" algn="ctr">
              <a:solidFill>
                <a:schemeClr val="bg1">
                  <a:lumMod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91668664"/>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Percent of Travis County Working Age Adults with Employer-Based Health Insurance</a:t>
            </a:r>
          </a:p>
        </c:rich>
      </c:tx>
      <c:layout>
        <c:manualLayout>
          <c:xMode val="edge"/>
          <c:yMode val="edge"/>
          <c:x val="0.1293449571993289"/>
          <c:y val="3.70370370370370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9621850393700788"/>
          <c:y val="0.20946777486147564"/>
          <c:w val="0.74069116360454945"/>
          <c:h val="0.64036198600174965"/>
        </c:manualLayout>
      </c:layout>
      <c:barChart>
        <c:barDir val="bar"/>
        <c:grouping val="clustered"/>
        <c:varyColors val="0"/>
        <c:ser>
          <c:idx val="0"/>
          <c:order val="0"/>
          <c:tx>
            <c:strRef>
              <c:f>'2015 &amp; 2016'!$R$170</c:f>
              <c:strCache>
                <c:ptCount val="1"/>
              </c:strCache>
            </c:strRef>
          </c:tx>
          <c:spPr>
            <a:solidFill>
              <a:schemeClr val="accent1"/>
            </a:solidFill>
            <a:ln>
              <a:noFill/>
            </a:ln>
            <a:effectLst/>
          </c:spPr>
          <c:invertIfNegative val="0"/>
          <c:cat>
            <c:strRef>
              <c:f>'2015 &amp; 2016'!$Q$172:$Q$176</c:f>
              <c:strCache>
                <c:ptCount val="5"/>
                <c:pt idx="0">
                  <c:v>4x poverty &amp; up</c:v>
                </c:pt>
                <c:pt idx="1">
                  <c:v>3 to 4x poverty</c:v>
                </c:pt>
                <c:pt idx="2">
                  <c:v>2 to 3x poverty</c:v>
                </c:pt>
                <c:pt idx="3">
                  <c:v>1-2x poverty</c:v>
                </c:pt>
                <c:pt idx="4">
                  <c:v>&lt; poverty</c:v>
                </c:pt>
              </c:strCache>
            </c:strRef>
          </c:cat>
          <c:val>
            <c:numRef>
              <c:f>'2015 &amp; 2016'!$R$172:$R$176</c:f>
            </c:numRef>
          </c:val>
          <c:extLst>
            <c:ext xmlns:c16="http://schemas.microsoft.com/office/drawing/2014/chart" uri="{C3380CC4-5D6E-409C-BE32-E72D297353CC}">
              <c16:uniqueId val="{00000000-509C-4102-8ECC-B567270C36FA}"/>
            </c:ext>
          </c:extLst>
        </c:ser>
        <c:ser>
          <c:idx val="1"/>
          <c:order val="1"/>
          <c:tx>
            <c:strRef>
              <c:f>'2015 &amp; 2016'!$S$170</c:f>
              <c:strCache>
                <c:ptCount val="1"/>
              </c:strCache>
            </c:strRef>
          </c:tx>
          <c:spPr>
            <a:solidFill>
              <a:schemeClr val="accent2"/>
            </a:solidFill>
            <a:ln>
              <a:noFill/>
            </a:ln>
            <a:effectLst/>
          </c:spPr>
          <c:invertIfNegative val="0"/>
          <c:cat>
            <c:strRef>
              <c:f>'2015 &amp; 2016'!$Q$172:$Q$176</c:f>
              <c:strCache>
                <c:ptCount val="5"/>
                <c:pt idx="0">
                  <c:v>4x poverty &amp; up</c:v>
                </c:pt>
                <c:pt idx="1">
                  <c:v>3 to 4x poverty</c:v>
                </c:pt>
                <c:pt idx="2">
                  <c:v>2 to 3x poverty</c:v>
                </c:pt>
                <c:pt idx="3">
                  <c:v>1-2x poverty</c:v>
                </c:pt>
                <c:pt idx="4">
                  <c:v>&lt; poverty</c:v>
                </c:pt>
              </c:strCache>
            </c:strRef>
          </c:cat>
          <c:val>
            <c:numRef>
              <c:f>'2015 &amp; 2016'!$S$172:$S$176</c:f>
            </c:numRef>
          </c:val>
          <c:extLst>
            <c:ext xmlns:c16="http://schemas.microsoft.com/office/drawing/2014/chart" uri="{C3380CC4-5D6E-409C-BE32-E72D297353CC}">
              <c16:uniqueId val="{00000001-509C-4102-8ECC-B567270C36FA}"/>
            </c:ext>
          </c:extLst>
        </c:ser>
        <c:ser>
          <c:idx val="2"/>
          <c:order val="2"/>
          <c:tx>
            <c:strRef>
              <c:f>'2015 &amp; 2016'!$T$170</c:f>
              <c:strCache>
                <c:ptCount val="1"/>
              </c:strCache>
            </c:strRef>
          </c:tx>
          <c:spPr>
            <a:solidFill>
              <a:schemeClr val="accent3"/>
            </a:solidFill>
            <a:ln>
              <a:noFill/>
            </a:ln>
            <a:effectLst/>
          </c:spPr>
          <c:invertIfNegative val="0"/>
          <c:cat>
            <c:strRef>
              <c:f>'2015 &amp; 2016'!$Q$172:$Q$176</c:f>
              <c:strCache>
                <c:ptCount val="5"/>
                <c:pt idx="0">
                  <c:v>4x poverty &amp; up</c:v>
                </c:pt>
                <c:pt idx="1">
                  <c:v>3 to 4x poverty</c:v>
                </c:pt>
                <c:pt idx="2">
                  <c:v>2 to 3x poverty</c:v>
                </c:pt>
                <c:pt idx="3">
                  <c:v>1-2x poverty</c:v>
                </c:pt>
                <c:pt idx="4">
                  <c:v>&lt; poverty</c:v>
                </c:pt>
              </c:strCache>
            </c:strRef>
          </c:cat>
          <c:val>
            <c:numRef>
              <c:f>'2015 &amp; 2016'!$T$172:$T$176</c:f>
              <c:numCache>
                <c:formatCode>0.00%</c:formatCode>
                <c:ptCount val="5"/>
                <c:pt idx="0">
                  <c:v>0.80911180805858518</c:v>
                </c:pt>
                <c:pt idx="1">
                  <c:v>0.73199572175566474</c:v>
                </c:pt>
                <c:pt idx="2">
                  <c:v>0.57196766851864245</c:v>
                </c:pt>
                <c:pt idx="3">
                  <c:v>0.38357118668666246</c:v>
                </c:pt>
                <c:pt idx="4">
                  <c:v>0.2290357647570388</c:v>
                </c:pt>
              </c:numCache>
            </c:numRef>
          </c:val>
          <c:extLst>
            <c:ext xmlns:c16="http://schemas.microsoft.com/office/drawing/2014/chart" uri="{C3380CC4-5D6E-409C-BE32-E72D297353CC}">
              <c16:uniqueId val="{00000002-509C-4102-8ECC-B567270C36FA}"/>
            </c:ext>
          </c:extLst>
        </c:ser>
        <c:dLbls>
          <c:showLegendKey val="0"/>
          <c:showVal val="0"/>
          <c:showCatName val="0"/>
          <c:showSerName val="0"/>
          <c:showPercent val="0"/>
          <c:showBubbleSize val="0"/>
        </c:dLbls>
        <c:gapWidth val="182"/>
        <c:axId val="15119368"/>
        <c:axId val="15119760"/>
      </c:barChart>
      <c:catAx>
        <c:axId val="151193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119760"/>
        <c:crosses val="autoZero"/>
        <c:auto val="1"/>
        <c:lblAlgn val="ctr"/>
        <c:lblOffset val="100"/>
        <c:noMultiLvlLbl val="0"/>
      </c:catAx>
      <c:valAx>
        <c:axId val="151197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119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14</xdr:col>
      <xdr:colOff>507274</xdr:colOff>
      <xdr:row>2</xdr:row>
      <xdr:rowOff>85453</xdr:rowOff>
    </xdr:from>
    <xdr:to>
      <xdr:col>21</xdr:col>
      <xdr:colOff>510322</xdr:colOff>
      <xdr:row>17</xdr:row>
      <xdr:rowOff>53536</xdr:rowOff>
    </xdr:to>
    <xdr:graphicFrame macro="">
      <xdr:nvGraphicFramePr>
        <xdr:cNvPr id="2" name="Chart 1">
          <a:extLst>
            <a:ext uri="{FF2B5EF4-FFF2-40B4-BE49-F238E27FC236}">
              <a16:creationId xmlns:a16="http://schemas.microsoft.com/office/drawing/2014/main" id="{EAD12CAB-E608-4A1E-A9E1-0C2B84A491A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507274</xdr:colOff>
      <xdr:row>2</xdr:row>
      <xdr:rowOff>85453</xdr:rowOff>
    </xdr:from>
    <xdr:to>
      <xdr:col>21</xdr:col>
      <xdr:colOff>510322</xdr:colOff>
      <xdr:row>17</xdr:row>
      <xdr:rowOff>53536</xdr:rowOff>
    </xdr:to>
    <xdr:graphicFrame macro="">
      <xdr:nvGraphicFramePr>
        <xdr:cNvPr id="2" name="Chart 1">
          <a:extLst>
            <a:ext uri="{FF2B5EF4-FFF2-40B4-BE49-F238E27FC236}">
              <a16:creationId xmlns:a16="http://schemas.microsoft.com/office/drawing/2014/main" id="{A817A7C5-28AF-475E-8947-1315570CA96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507274</xdr:colOff>
      <xdr:row>2</xdr:row>
      <xdr:rowOff>85453</xdr:rowOff>
    </xdr:from>
    <xdr:to>
      <xdr:col>21</xdr:col>
      <xdr:colOff>510322</xdr:colOff>
      <xdr:row>17</xdr:row>
      <xdr:rowOff>53536</xdr:rowOff>
    </xdr:to>
    <xdr:graphicFrame macro="">
      <xdr:nvGraphicFramePr>
        <xdr:cNvPr id="2" name="Chart 1">
          <a:extLst>
            <a:ext uri="{FF2B5EF4-FFF2-40B4-BE49-F238E27FC236}">
              <a16:creationId xmlns:a16="http://schemas.microsoft.com/office/drawing/2014/main" id="{8F652BC5-EAEB-4315-98F7-0C47B1BCAEE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507274</xdr:colOff>
      <xdr:row>2</xdr:row>
      <xdr:rowOff>85453</xdr:rowOff>
    </xdr:from>
    <xdr:to>
      <xdr:col>21</xdr:col>
      <xdr:colOff>510322</xdr:colOff>
      <xdr:row>17</xdr:row>
      <xdr:rowOff>53536</xdr:rowOff>
    </xdr:to>
    <xdr:graphicFrame macro="">
      <xdr:nvGraphicFramePr>
        <xdr:cNvPr id="2" name="Chart 1">
          <a:extLst>
            <a:ext uri="{FF2B5EF4-FFF2-40B4-BE49-F238E27FC236}">
              <a16:creationId xmlns:a16="http://schemas.microsoft.com/office/drawing/2014/main" id="{4E785753-7A01-447E-A45B-8835D7A130A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68580</xdr:colOff>
      <xdr:row>4</xdr:row>
      <xdr:rowOff>152400</xdr:rowOff>
    </xdr:from>
    <xdr:to>
      <xdr:col>22</xdr:col>
      <xdr:colOff>68580</xdr:colOff>
      <xdr:row>19</xdr:row>
      <xdr:rowOff>0</xdr:rowOff>
    </xdr:to>
    <xdr:graphicFrame macro="">
      <xdr:nvGraphicFramePr>
        <xdr:cNvPr id="2" name="Chart 1">
          <a:extLst>
            <a:ext uri="{FF2B5EF4-FFF2-40B4-BE49-F238E27FC236}">
              <a16:creationId xmlns:a16="http://schemas.microsoft.com/office/drawing/2014/main" id="{56F15944-83CC-41E5-9F91-FAFAA067E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16</xdr:col>
      <xdr:colOff>80962</xdr:colOff>
      <xdr:row>142</xdr:row>
      <xdr:rowOff>42862</xdr:rowOff>
    </xdr:from>
    <xdr:to>
      <xdr:col>24</xdr:col>
      <xdr:colOff>561975</xdr:colOff>
      <xdr:row>160</xdr:row>
      <xdr:rowOff>42862</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26</xdr:col>
      <xdr:colOff>0</xdr:colOff>
      <xdr:row>142</xdr:row>
      <xdr:rowOff>0</xdr:rowOff>
    </xdr:from>
    <xdr:to>
      <xdr:col>33</xdr:col>
      <xdr:colOff>122300</xdr:colOff>
      <xdr:row>160</xdr:row>
      <xdr:rowOff>6334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10353675" y="24555450"/>
          <a:ext cx="4389500" cy="274953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620691-1038-4753-A90E-1EDB4C2E2457}" name="Table1" displayName="Table1" ref="A2:G400" totalsRowShown="0">
  <autoFilter ref="A2:G400" xr:uid="{85957BA2-D9C8-4D63-9CB1-C1FE298FEEA3}"/>
  <sortState xmlns:xlrd2="http://schemas.microsoft.com/office/spreadsheetml/2017/richdata2" ref="A3:G400">
    <sortCondition ref="A2:A400"/>
  </sortState>
  <tableColumns count="7">
    <tableColumn id="1" xr3:uid="{6E3EF89F-BC73-47DC-8E1E-CF06D2B1C45D}" name="NAME"/>
    <tableColumn id="2" xr3:uid="{D0D6C035-F2F2-4387-8B05-E12D767FCCCC}" name="Geographic Area Name"/>
    <tableColumn id="3" xr3:uid="{812DCB5A-6814-4D66-B59C-0B1A038EB9B5}" name="United States"/>
    <tableColumn id="4" xr3:uid="{C6A9087A-87FC-4E99-97DC-05F0D9FA4DAF}" name="Texas"/>
    <tableColumn id="5" xr3:uid="{A302C9F7-F27C-460F-ADDA-9E61B4FDB090}" name="Travis County, Texas"/>
    <tableColumn id="6" xr3:uid="{F351239C-3655-4782-A413-72CEDEA45F18}" name="Austin city, Texas"/>
    <tableColumn id="7" xr3:uid="{AE7087C2-8AB5-4471-9325-68038D275AED}" name="Austin-Round Rock, TX Metro Area"/>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7B9B60"/>
      </a:accent3>
      <a:accent4>
        <a:srgbClr val="8064A2"/>
      </a:accent4>
      <a:accent5>
        <a:srgbClr val="4BACC6"/>
      </a:accent5>
      <a:accent6>
        <a:srgbClr val="F8A81E"/>
      </a:accent6>
      <a:hlink>
        <a:srgbClr val="0000FF"/>
      </a:hlink>
      <a:folHlink>
        <a:srgbClr val="800080"/>
      </a:folHlink>
    </a:clrScheme>
    <a:fontScheme name="Tw Cen MT">
      <a:maj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342AB-FD6C-45B6-965F-4E0FECEBC82B}">
  <dimension ref="A1:N400"/>
  <sheetViews>
    <sheetView tabSelected="1" topLeftCell="H9" zoomScale="120" zoomScaleNormal="120" workbookViewId="0">
      <selection activeCell="T23" sqref="T23"/>
    </sheetView>
  </sheetViews>
  <sheetFormatPr defaultRowHeight="12.75"/>
  <cols>
    <col min="3" max="3" width="10.7109375" bestFit="1" customWidth="1"/>
    <col min="4" max="4" width="9.7109375" bestFit="1" customWidth="1"/>
    <col min="5" max="7" width="9.28515625" bestFit="1" customWidth="1"/>
    <col min="13" max="14" width="11.140625" bestFit="1" customWidth="1"/>
  </cols>
  <sheetData>
    <row r="1" spans="1:14">
      <c r="A1" t="s">
        <v>89</v>
      </c>
      <c r="B1" t="s">
        <v>1298</v>
      </c>
      <c r="C1" t="s">
        <v>91</v>
      </c>
      <c r="D1" t="s">
        <v>92</v>
      </c>
      <c r="E1" t="s">
        <v>93</v>
      </c>
      <c r="F1" t="s">
        <v>94</v>
      </c>
      <c r="G1" t="s">
        <v>1299</v>
      </c>
      <c r="H1" t="s">
        <v>1300</v>
      </c>
    </row>
    <row r="2" spans="1:14" ht="14.25">
      <c r="A2" s="33" t="s">
        <v>96</v>
      </c>
      <c r="B2" s="33" t="s">
        <v>97</v>
      </c>
      <c r="C2" s="33" t="s">
        <v>5</v>
      </c>
      <c r="D2" s="33" t="s">
        <v>6</v>
      </c>
      <c r="E2" s="33" t="s">
        <v>7</v>
      </c>
      <c r="F2" s="33" t="s">
        <v>8</v>
      </c>
      <c r="G2" s="33" t="s">
        <v>897</v>
      </c>
      <c r="H2" t="s">
        <v>1300</v>
      </c>
      <c r="I2" s="32" t="s">
        <v>63</v>
      </c>
    </row>
    <row r="3" spans="1:14">
      <c r="A3" t="s">
        <v>98</v>
      </c>
      <c r="B3" t="s">
        <v>898</v>
      </c>
      <c r="C3" s="8">
        <v>326082152</v>
      </c>
      <c r="D3" s="8">
        <v>29795392</v>
      </c>
      <c r="E3" s="8">
        <v>1310816</v>
      </c>
      <c r="F3" s="8">
        <v>960438</v>
      </c>
      <c r="G3" s="8">
        <v>2427044</v>
      </c>
      <c r="I3">
        <v>2023</v>
      </c>
    </row>
    <row r="4" spans="1:14" ht="14.25">
      <c r="A4" t="s">
        <v>100</v>
      </c>
      <c r="B4" t="s">
        <v>899</v>
      </c>
      <c r="C4" s="8">
        <v>33369</v>
      </c>
      <c r="D4" s="8">
        <v>10345</v>
      </c>
      <c r="E4" s="8">
        <v>1698</v>
      </c>
      <c r="F4" s="8">
        <v>1911</v>
      </c>
      <c r="G4" s="8">
        <v>4169</v>
      </c>
      <c r="J4" s="32" t="s">
        <v>61</v>
      </c>
      <c r="K4" s="32" t="s">
        <v>6</v>
      </c>
      <c r="L4" s="32" t="s">
        <v>60</v>
      </c>
      <c r="M4" s="32" t="s">
        <v>59</v>
      </c>
      <c r="N4" s="32" t="s">
        <v>43</v>
      </c>
    </row>
    <row r="5" spans="1:14" ht="14.25">
      <c r="A5" t="s">
        <v>102</v>
      </c>
      <c r="B5" t="s">
        <v>900</v>
      </c>
      <c r="C5" s="8">
        <v>19837881</v>
      </c>
      <c r="D5" s="8">
        <v>1927732</v>
      </c>
      <c r="E5" s="8">
        <v>77203</v>
      </c>
      <c r="F5" s="8">
        <v>65307</v>
      </c>
      <c r="G5" s="8">
        <v>127794</v>
      </c>
      <c r="I5" s="32" t="s">
        <v>58</v>
      </c>
      <c r="J5" s="13">
        <f>(SUM(C19,C33,C63,C77,C107,C121,C151,C165,C195,C209)/(SUM(C7,C21,C51,C65,C95,C109,C139,C153,C183,C197)))</f>
        <v>0.15579436487576617</v>
      </c>
      <c r="K5" s="13">
        <f t="shared" ref="K5:N5" si="0">(SUM(D19,D33,D63,D77,D107,D121,D151,D165,D195,D209)/(SUM(D7,D21,D51,D65,D95,D109,D139,D153,D183,D197)))</f>
        <v>0.29674927935986051</v>
      </c>
      <c r="L5" s="13">
        <f t="shared" si="0"/>
        <v>0.23759183511377627</v>
      </c>
      <c r="M5" s="13">
        <f t="shared" si="0"/>
        <v>0.22992203644561338</v>
      </c>
      <c r="N5" s="13">
        <f t="shared" si="0"/>
        <v>0.24212082786701827</v>
      </c>
    </row>
    <row r="6" spans="1:14" ht="14.25">
      <c r="A6" t="s">
        <v>104</v>
      </c>
      <c r="B6" t="s">
        <v>901</v>
      </c>
      <c r="C6" s="8">
        <v>172409</v>
      </c>
      <c r="D6" s="8">
        <v>55629</v>
      </c>
      <c r="E6" s="8">
        <v>9560</v>
      </c>
      <c r="F6" s="8">
        <v>9041</v>
      </c>
      <c r="G6" s="8">
        <v>12909</v>
      </c>
      <c r="I6" s="32" t="s">
        <v>57</v>
      </c>
      <c r="J6" s="13">
        <f>(SQRT((SQRT(SUMSQ(C20,C34,C64,C78,C108,C122,C152,C166,C196,C210)))^2-(J5^2*(SQRT(SUMSQ(C8,C22,C52,C66,C96,C110,C140,C154,C184,C198)))^2)))/SUM(C7,C21,C51,C65,C95,C109,C139,C153,C183,C197)</f>
        <v>1.1306687246571052E-3</v>
      </c>
      <c r="K6" s="13">
        <f t="shared" ref="K6:N6" si="1">(SQRT((SQRT(SUMSQ(D20,D34,D64,D78,D108,D122,D152,D166,D196,D210)))^2-(K5^2*(SQRT(SUMSQ(D8,D22,D52,D66,D96,D110,D140,D154,D184,D198)))^2)))/SUM(D7,D21,D51,D65,D95,D109,D139,D153,D183,D197)</f>
        <v>4.4593158492817779E-3</v>
      </c>
      <c r="L6" s="13">
        <f t="shared" si="1"/>
        <v>3.0178600408471139E-2</v>
      </c>
      <c r="M6" s="13">
        <f t="shared" si="1"/>
        <v>2.9950751303714336E-2</v>
      </c>
      <c r="N6" s="13">
        <f t="shared" si="1"/>
        <v>2.0337618536066398E-2</v>
      </c>
    </row>
    <row r="7" spans="1:14" ht="14.25">
      <c r="A7" t="s">
        <v>106</v>
      </c>
      <c r="B7" t="s">
        <v>902</v>
      </c>
      <c r="C7" s="8">
        <v>5774618</v>
      </c>
      <c r="D7" s="8">
        <v>665768</v>
      </c>
      <c r="E7" s="8">
        <v>19154</v>
      </c>
      <c r="F7" s="8">
        <v>15047</v>
      </c>
      <c r="G7" s="8">
        <v>31622</v>
      </c>
      <c r="I7" s="32" t="s">
        <v>56</v>
      </c>
      <c r="J7" s="13">
        <f>J5-J6</f>
        <v>0.15466369615110906</v>
      </c>
      <c r="K7" s="13">
        <f t="shared" ref="K7:N7" si="2">K5-K6</f>
        <v>0.29228996351057873</v>
      </c>
      <c r="L7" s="13">
        <f t="shared" si="2"/>
        <v>0.20741323470530512</v>
      </c>
      <c r="M7" s="13">
        <f t="shared" si="2"/>
        <v>0.19997128514189905</v>
      </c>
      <c r="N7" s="13">
        <f t="shared" si="2"/>
        <v>0.22178320933095189</v>
      </c>
    </row>
    <row r="8" spans="1:14" ht="14.25">
      <c r="A8" t="s">
        <v>108</v>
      </c>
      <c r="B8" t="s">
        <v>903</v>
      </c>
      <c r="C8" s="8">
        <v>86907</v>
      </c>
      <c r="D8" s="8">
        <v>32343</v>
      </c>
      <c r="E8" s="8">
        <v>6232</v>
      </c>
      <c r="F8" s="8">
        <v>5876</v>
      </c>
      <c r="G8" s="8">
        <v>7784</v>
      </c>
      <c r="I8" s="32" t="s">
        <v>51</v>
      </c>
      <c r="J8" s="13">
        <f>J5+J6</f>
        <v>0.15692503360042329</v>
      </c>
      <c r="K8" s="13">
        <f t="shared" ref="K8:N8" si="3">K5+K6</f>
        <v>0.30120859520914228</v>
      </c>
      <c r="L8" s="13">
        <f t="shared" si="3"/>
        <v>0.26777043552224739</v>
      </c>
      <c r="M8" s="13">
        <f t="shared" si="3"/>
        <v>0.2598727877493277</v>
      </c>
      <c r="N8" s="13">
        <f t="shared" si="3"/>
        <v>0.26245844640308469</v>
      </c>
    </row>
    <row r="9" spans="1:14" ht="14.25">
      <c r="A9" t="s">
        <v>110</v>
      </c>
      <c r="B9" t="s">
        <v>904</v>
      </c>
      <c r="C9" s="8">
        <v>5346521</v>
      </c>
      <c r="D9" s="8">
        <v>565364</v>
      </c>
      <c r="E9" s="8">
        <v>17481</v>
      </c>
      <c r="F9" s="8">
        <v>14111</v>
      </c>
      <c r="G9" s="8">
        <v>27649</v>
      </c>
      <c r="I9" s="32" t="s">
        <v>52</v>
      </c>
      <c r="J9" s="13">
        <f>(J6/1.645)/J5</f>
        <v>4.4118194601062742E-3</v>
      </c>
      <c r="K9" s="13">
        <f t="shared" ref="K9:N9" si="4">(K6/1.645)/K5</f>
        <v>9.1350863913216163E-3</v>
      </c>
      <c r="L9" s="13">
        <f t="shared" si="4"/>
        <v>7.721500082259232E-2</v>
      </c>
      <c r="M9" s="13">
        <f t="shared" si="4"/>
        <v>7.9188336755973171E-2</v>
      </c>
      <c r="N9" s="13">
        <f t="shared" si="4"/>
        <v>5.1062496571702969E-2</v>
      </c>
    </row>
    <row r="10" spans="1:14">
      <c r="A10" t="s">
        <v>112</v>
      </c>
      <c r="B10" t="s">
        <v>905</v>
      </c>
      <c r="C10" s="8">
        <v>83189</v>
      </c>
      <c r="D10" s="8">
        <v>29756</v>
      </c>
      <c r="E10" s="8">
        <v>5770</v>
      </c>
      <c r="F10" s="8">
        <v>5603</v>
      </c>
      <c r="G10" s="8">
        <v>7251</v>
      </c>
    </row>
    <row r="11" spans="1:14" ht="14.25">
      <c r="A11" t="s">
        <v>114</v>
      </c>
      <c r="B11" t="s">
        <v>906</v>
      </c>
      <c r="C11" s="8">
        <v>707104</v>
      </c>
      <c r="D11" s="8">
        <v>71078</v>
      </c>
      <c r="E11" s="8">
        <v>4944</v>
      </c>
      <c r="F11" s="8">
        <v>3144</v>
      </c>
      <c r="G11" s="8">
        <v>8381</v>
      </c>
      <c r="I11" s="32" t="s">
        <v>62</v>
      </c>
    </row>
    <row r="12" spans="1:14">
      <c r="A12" t="s">
        <v>116</v>
      </c>
      <c r="B12" t="s">
        <v>907</v>
      </c>
      <c r="C12" s="8">
        <v>21652</v>
      </c>
      <c r="D12" s="8">
        <v>9458</v>
      </c>
      <c r="E12" s="8">
        <v>2608</v>
      </c>
      <c r="F12" s="8">
        <v>1866</v>
      </c>
      <c r="G12" s="8">
        <v>3644</v>
      </c>
      <c r="I12">
        <v>2023</v>
      </c>
    </row>
    <row r="13" spans="1:14" ht="14.25">
      <c r="A13" t="s">
        <v>118</v>
      </c>
      <c r="B13" t="s">
        <v>908</v>
      </c>
      <c r="C13" s="8">
        <v>328953</v>
      </c>
      <c r="D13" s="8">
        <v>30878</v>
      </c>
      <c r="E13" s="8">
        <v>3647</v>
      </c>
      <c r="F13" s="8">
        <v>1955</v>
      </c>
      <c r="G13" s="8">
        <v>4557</v>
      </c>
      <c r="J13" s="32" t="s">
        <v>61</v>
      </c>
      <c r="K13" s="32" t="s">
        <v>6</v>
      </c>
      <c r="L13" s="32" t="s">
        <v>60</v>
      </c>
      <c r="M13" s="32" t="s">
        <v>59</v>
      </c>
      <c r="N13" s="32" t="s">
        <v>43</v>
      </c>
    </row>
    <row r="14" spans="1:14" ht="14.25">
      <c r="A14" t="s">
        <v>120</v>
      </c>
      <c r="B14" t="s">
        <v>909</v>
      </c>
      <c r="C14" s="8">
        <v>17134</v>
      </c>
      <c r="D14" s="8">
        <v>4097</v>
      </c>
      <c r="E14" s="8">
        <v>2122</v>
      </c>
      <c r="F14" s="8">
        <v>1359</v>
      </c>
      <c r="G14" s="8">
        <v>2063</v>
      </c>
      <c r="I14" s="32" t="s">
        <v>58</v>
      </c>
      <c r="J14" s="13">
        <f>SUM(C239,C253,C283,C297,C327,C341,C371,C385)/SUM(C227,C241,C271,C285,C315,C329,C359,C373)</f>
        <v>7.0859966347226647E-2</v>
      </c>
      <c r="K14" s="13">
        <f t="shared" ref="K14:N14" si="5">SUM(D239,D253,D283,D297,D327,D341,D371,D385)/SUM(D227,D241,D271,D285,D315,D329,D359,D373)</f>
        <v>0.13636730036850478</v>
      </c>
      <c r="L14" s="13">
        <f t="shared" si="5"/>
        <v>8.8722584110616773E-2</v>
      </c>
      <c r="M14" s="13">
        <f t="shared" si="5"/>
        <v>8.6033624639978296E-2</v>
      </c>
      <c r="N14" s="13">
        <f t="shared" si="5"/>
        <v>9.2250646651615503E-2</v>
      </c>
    </row>
    <row r="15" spans="1:14" ht="14.25">
      <c r="A15" t="s">
        <v>122</v>
      </c>
      <c r="B15" t="s">
        <v>910</v>
      </c>
      <c r="C15" s="8">
        <v>78236</v>
      </c>
      <c r="D15" s="8">
        <v>5445</v>
      </c>
      <c r="E15" s="8">
        <v>91</v>
      </c>
      <c r="F15" s="8">
        <v>33</v>
      </c>
      <c r="G15" s="8">
        <v>342</v>
      </c>
      <c r="I15" s="32" t="s">
        <v>57</v>
      </c>
      <c r="J15" s="13">
        <f>(SQRT((SQRT(SUMSQ(C240,C254,C284,C298,C328,C342,C372,C386)))^2-(J14^2*(SQRT(SUMSQ(C228,C242,C272,C286,C316,C330,C360,C374)))^2)))/SUM(C227,C241,C271,C285,C315,C329,C359,C373)</f>
        <v>4.825767824651237E-4</v>
      </c>
      <c r="K15" s="13">
        <f t="shared" ref="K15:N15" si="6">(SQRT((SQRT(SUMSQ(D240,D254,D284,D298,D328,D342,D372,D386)))^2-(K14^2*(SQRT(SUMSQ(D228,D242,D272,D286,D316,D330,D360,D374)))^2)))/SUM(D227,D241,D271,D285,D315,D329,D359,D373)</f>
        <v>2.1692319034550497E-3</v>
      </c>
      <c r="L15" s="13">
        <f t="shared" si="6"/>
        <v>9.591508381228837E-3</v>
      </c>
      <c r="M15" s="13">
        <f t="shared" si="6"/>
        <v>1.1560364250326895E-2</v>
      </c>
      <c r="N15" s="13">
        <f t="shared" si="6"/>
        <v>6.5271654055938343E-3</v>
      </c>
    </row>
    <row r="16" spans="1:14" ht="14.25">
      <c r="A16" t="s">
        <v>124</v>
      </c>
      <c r="B16" t="s">
        <v>911</v>
      </c>
      <c r="C16" s="8">
        <v>7956</v>
      </c>
      <c r="D16" s="8">
        <v>1748</v>
      </c>
      <c r="E16" s="8">
        <v>109</v>
      </c>
      <c r="F16" s="8">
        <v>56</v>
      </c>
      <c r="G16" s="8">
        <v>396</v>
      </c>
      <c r="I16" s="32" t="s">
        <v>56</v>
      </c>
      <c r="J16" s="13">
        <f>J14-J15</f>
        <v>7.0377389564761528E-2</v>
      </c>
      <c r="K16" s="13">
        <f t="shared" ref="K16:N16" si="7">K14-K15</f>
        <v>0.13419806846504972</v>
      </c>
      <c r="L16" s="13">
        <f t="shared" si="7"/>
        <v>7.9131075729387934E-2</v>
      </c>
      <c r="M16" s="13">
        <f t="shared" si="7"/>
        <v>7.4473260389651408E-2</v>
      </c>
      <c r="N16" s="13">
        <f t="shared" si="7"/>
        <v>8.5723481246021666E-2</v>
      </c>
    </row>
    <row r="17" spans="1:14" ht="14.25">
      <c r="A17" t="s">
        <v>126</v>
      </c>
      <c r="B17" t="s">
        <v>912</v>
      </c>
      <c r="C17" s="8">
        <v>4604818</v>
      </c>
      <c r="D17" s="8">
        <v>479972</v>
      </c>
      <c r="E17" s="8">
        <v>11263</v>
      </c>
      <c r="F17" s="8">
        <v>10008</v>
      </c>
      <c r="G17" s="8">
        <v>17425</v>
      </c>
      <c r="I17" s="32" t="s">
        <v>51</v>
      </c>
      <c r="J17" s="13">
        <f>J14+J15</f>
        <v>7.1342543129691766E-2</v>
      </c>
      <c r="K17" s="13">
        <f t="shared" ref="K17:N17" si="8">K14+K15</f>
        <v>0.13853653227195983</v>
      </c>
      <c r="L17" s="13">
        <f t="shared" si="8"/>
        <v>9.8314092491845612E-2</v>
      </c>
      <c r="M17" s="13">
        <f t="shared" si="8"/>
        <v>9.7593988890305183E-2</v>
      </c>
      <c r="N17" s="13">
        <f t="shared" si="8"/>
        <v>9.8777812057209341E-2</v>
      </c>
    </row>
    <row r="18" spans="1:14" ht="14.25">
      <c r="A18" t="s">
        <v>128</v>
      </c>
      <c r="B18" t="s">
        <v>913</v>
      </c>
      <c r="C18" s="8">
        <v>77958</v>
      </c>
      <c r="D18" s="8">
        <v>26803</v>
      </c>
      <c r="E18" s="8">
        <v>4904</v>
      </c>
      <c r="F18" s="8">
        <v>4829</v>
      </c>
      <c r="G18" s="8">
        <v>6303</v>
      </c>
      <c r="I18" s="32" t="s">
        <v>52</v>
      </c>
      <c r="J18" s="13">
        <f>(J15/1.645)/J14</f>
        <v>4.1399927392272631E-3</v>
      </c>
      <c r="K18" s="13">
        <f t="shared" ref="K18:N18" si="9">(K15/1.645)/K14</f>
        <v>9.6700748978376244E-3</v>
      </c>
      <c r="L18" s="13">
        <f t="shared" si="9"/>
        <v>6.5718376460364131E-2</v>
      </c>
      <c r="M18" s="13">
        <f t="shared" si="9"/>
        <v>8.168407504947621E-2</v>
      </c>
      <c r="N18" s="13">
        <f t="shared" si="9"/>
        <v>4.3011966306457115E-2</v>
      </c>
    </row>
    <row r="19" spans="1:14">
      <c r="A19" t="s">
        <v>130</v>
      </c>
      <c r="B19" t="s">
        <v>914</v>
      </c>
      <c r="C19" s="8">
        <v>428097</v>
      </c>
      <c r="D19" s="8">
        <v>100404</v>
      </c>
      <c r="E19" s="8">
        <v>1673</v>
      </c>
      <c r="F19" s="8">
        <v>936</v>
      </c>
      <c r="G19" s="8">
        <v>3973</v>
      </c>
    </row>
    <row r="20" spans="1:14">
      <c r="A20" t="s">
        <v>132</v>
      </c>
      <c r="B20" t="s">
        <v>915</v>
      </c>
      <c r="C20" s="8">
        <v>21242</v>
      </c>
      <c r="D20" s="8">
        <v>9941</v>
      </c>
      <c r="E20" s="8">
        <v>1154</v>
      </c>
      <c r="F20" s="8">
        <v>857</v>
      </c>
      <c r="G20" s="8">
        <v>1638</v>
      </c>
      <c r="I20" t="s">
        <v>87</v>
      </c>
    </row>
    <row r="21" spans="1:14">
      <c r="A21" t="s">
        <v>134</v>
      </c>
      <c r="B21" t="s">
        <v>916</v>
      </c>
      <c r="C21" s="8">
        <v>11494468</v>
      </c>
      <c r="D21" s="8">
        <v>1065346</v>
      </c>
      <c r="E21" s="8">
        <v>52679</v>
      </c>
      <c r="F21" s="8">
        <v>46629</v>
      </c>
      <c r="G21" s="8">
        <v>85247</v>
      </c>
      <c r="M21" t="s">
        <v>136</v>
      </c>
      <c r="N21" t="s">
        <v>88</v>
      </c>
    </row>
    <row r="22" spans="1:14" ht="14.25">
      <c r="A22" t="s">
        <v>137</v>
      </c>
      <c r="B22" t="s">
        <v>917</v>
      </c>
      <c r="C22" s="8">
        <v>104442</v>
      </c>
      <c r="D22" s="8">
        <v>27640</v>
      </c>
      <c r="E22" s="8">
        <v>5310</v>
      </c>
      <c r="F22" s="8">
        <v>5314</v>
      </c>
      <c r="G22" s="8">
        <v>7158</v>
      </c>
      <c r="I22" s="32" t="s">
        <v>78</v>
      </c>
      <c r="L22" s="6">
        <f>N22/M22</f>
        <v>0.85251028198194312</v>
      </c>
      <c r="M22" s="22">
        <f>E373</f>
        <v>487017</v>
      </c>
      <c r="N22" s="22">
        <f>E377</f>
        <v>415187</v>
      </c>
    </row>
    <row r="23" spans="1:14" ht="14.25">
      <c r="A23" t="s">
        <v>139</v>
      </c>
      <c r="B23" t="s">
        <v>918</v>
      </c>
      <c r="C23" s="8">
        <v>9025547</v>
      </c>
      <c r="D23" s="8">
        <v>610180</v>
      </c>
      <c r="E23" s="8">
        <v>38526</v>
      </c>
      <c r="F23" s="8">
        <v>34309</v>
      </c>
      <c r="G23" s="8">
        <v>60942</v>
      </c>
      <c r="I23" s="32" t="s">
        <v>81</v>
      </c>
      <c r="L23" s="6">
        <f>N23/M23</f>
        <v>0.68300474786875409</v>
      </c>
      <c r="M23" s="22">
        <f>E329</f>
        <v>113314</v>
      </c>
      <c r="N23" s="22">
        <f>E333</f>
        <v>77394</v>
      </c>
    </row>
    <row r="24" spans="1:14" ht="14.25">
      <c r="A24" t="s">
        <v>141</v>
      </c>
      <c r="B24" t="s">
        <v>919</v>
      </c>
      <c r="C24" s="8">
        <v>83166</v>
      </c>
      <c r="D24" s="8">
        <v>17296</v>
      </c>
      <c r="E24" s="8">
        <v>5050</v>
      </c>
      <c r="F24" s="8">
        <v>4654</v>
      </c>
      <c r="G24" s="8">
        <v>6535</v>
      </c>
      <c r="I24" s="32" t="s">
        <v>82</v>
      </c>
      <c r="L24" s="20">
        <f>N24/M24</f>
        <v>0.58123688323286449</v>
      </c>
      <c r="M24" s="22">
        <f>SUM(E241,E285)</f>
        <v>111975</v>
      </c>
      <c r="N24" s="22">
        <f>SUM(E245,E289)</f>
        <v>65084</v>
      </c>
    </row>
    <row r="25" spans="1:14" ht="14.25">
      <c r="A25" t="s">
        <v>143</v>
      </c>
      <c r="B25" t="s">
        <v>920</v>
      </c>
      <c r="C25" s="8">
        <v>2387153</v>
      </c>
      <c r="D25" s="8">
        <v>230827</v>
      </c>
      <c r="E25" s="8">
        <v>19941</v>
      </c>
      <c r="F25" s="8">
        <v>17202</v>
      </c>
      <c r="G25" s="8">
        <v>31578</v>
      </c>
      <c r="I25" s="32" t="s">
        <v>79</v>
      </c>
      <c r="L25" s="6">
        <f>N25/M25</f>
        <v>0.42182519426011006</v>
      </c>
      <c r="M25" s="22">
        <f>SUM(E109,E153,E197)</f>
        <v>88155</v>
      </c>
      <c r="N25" s="22">
        <f>SUM(E113,E157,E201)</f>
        <v>37186</v>
      </c>
    </row>
    <row r="26" spans="1:14" ht="14.25">
      <c r="A26" t="s">
        <v>145</v>
      </c>
      <c r="B26" t="s">
        <v>921</v>
      </c>
      <c r="C26" s="8">
        <v>44581</v>
      </c>
      <c r="D26" s="8">
        <v>10689</v>
      </c>
      <c r="E26" s="8">
        <v>3433</v>
      </c>
      <c r="F26" s="8">
        <v>3016</v>
      </c>
      <c r="G26" s="8">
        <v>4323</v>
      </c>
      <c r="I26" s="32" t="s">
        <v>80</v>
      </c>
      <c r="L26" s="6">
        <f>N26/M26</f>
        <v>0.3821302934497039</v>
      </c>
      <c r="M26" s="22">
        <f>SUM(E21,E65)</f>
        <v>89828</v>
      </c>
      <c r="N26" s="22">
        <f>SUM(E25,E69)</f>
        <v>34326</v>
      </c>
    </row>
    <row r="27" spans="1:14">
      <c r="A27" t="s">
        <v>147</v>
      </c>
      <c r="B27" t="s">
        <v>922</v>
      </c>
      <c r="C27" s="8">
        <v>1555086</v>
      </c>
      <c r="D27" s="8">
        <v>156321</v>
      </c>
      <c r="E27" s="8">
        <v>12140</v>
      </c>
      <c r="F27" s="8">
        <v>10778</v>
      </c>
      <c r="G27" s="8">
        <v>18692</v>
      </c>
    </row>
    <row r="28" spans="1:14">
      <c r="A28" t="s">
        <v>149</v>
      </c>
      <c r="B28" t="s">
        <v>923</v>
      </c>
      <c r="C28" s="8">
        <v>32660</v>
      </c>
      <c r="D28" s="8">
        <v>8691</v>
      </c>
      <c r="E28" s="8">
        <v>3314</v>
      </c>
      <c r="F28" s="8">
        <v>3117</v>
      </c>
      <c r="G28" s="8">
        <v>3638</v>
      </c>
    </row>
    <row r="29" spans="1:14">
      <c r="A29" t="s">
        <v>151</v>
      </c>
      <c r="B29" t="s">
        <v>924</v>
      </c>
      <c r="C29" s="8">
        <v>734290</v>
      </c>
      <c r="D29" s="8">
        <v>48338</v>
      </c>
      <c r="E29" s="8">
        <v>2383</v>
      </c>
      <c r="F29" s="8">
        <v>2050</v>
      </c>
      <c r="G29" s="8">
        <v>3188</v>
      </c>
    </row>
    <row r="30" spans="1:14">
      <c r="A30" t="s">
        <v>153</v>
      </c>
      <c r="B30" t="s">
        <v>925</v>
      </c>
      <c r="C30" s="8">
        <v>16999</v>
      </c>
      <c r="D30" s="8">
        <v>3950</v>
      </c>
      <c r="E30" s="8">
        <v>950</v>
      </c>
      <c r="F30" s="8">
        <v>910</v>
      </c>
      <c r="G30" s="8">
        <v>1025</v>
      </c>
    </row>
    <row r="31" spans="1:14">
      <c r="A31" t="s">
        <v>155</v>
      </c>
      <c r="B31" t="s">
        <v>926</v>
      </c>
      <c r="C31" s="8">
        <v>5309103</v>
      </c>
      <c r="D31" s="8">
        <v>233860</v>
      </c>
      <c r="E31" s="8">
        <v>9708</v>
      </c>
      <c r="F31" s="8">
        <v>9256</v>
      </c>
      <c r="G31" s="8">
        <v>14569</v>
      </c>
    </row>
    <row r="32" spans="1:14">
      <c r="A32" t="s">
        <v>157</v>
      </c>
      <c r="B32" t="s">
        <v>927</v>
      </c>
      <c r="C32" s="8">
        <v>53142</v>
      </c>
      <c r="D32" s="8">
        <v>12139</v>
      </c>
      <c r="E32" s="8">
        <v>2700</v>
      </c>
      <c r="F32" s="8">
        <v>2898</v>
      </c>
      <c r="G32" s="8">
        <v>3390</v>
      </c>
    </row>
    <row r="33" spans="1:7">
      <c r="A33" t="s">
        <v>159</v>
      </c>
      <c r="B33" t="s">
        <v>928</v>
      </c>
      <c r="C33" s="8">
        <v>2468921</v>
      </c>
      <c r="D33" s="8">
        <v>455166</v>
      </c>
      <c r="E33" s="8">
        <v>14153</v>
      </c>
      <c r="F33" s="8">
        <v>12320</v>
      </c>
      <c r="G33" s="8">
        <v>24305</v>
      </c>
    </row>
    <row r="34" spans="1:7">
      <c r="A34" t="s">
        <v>161</v>
      </c>
      <c r="B34" t="s">
        <v>929</v>
      </c>
      <c r="C34" s="8">
        <v>41445</v>
      </c>
      <c r="D34" s="8">
        <v>18379</v>
      </c>
      <c r="E34" s="8">
        <v>2889</v>
      </c>
      <c r="F34" s="8">
        <v>2894</v>
      </c>
      <c r="G34" s="8">
        <v>3690</v>
      </c>
    </row>
    <row r="35" spans="1:7">
      <c r="A35" t="s">
        <v>163</v>
      </c>
      <c r="B35" t="s">
        <v>930</v>
      </c>
      <c r="C35" s="8">
        <v>2568795</v>
      </c>
      <c r="D35" s="8">
        <v>196618</v>
      </c>
      <c r="E35" s="8">
        <v>5370</v>
      </c>
      <c r="F35" s="8">
        <v>3631</v>
      </c>
      <c r="G35" s="8">
        <v>10925</v>
      </c>
    </row>
    <row r="36" spans="1:7">
      <c r="A36" t="s">
        <v>165</v>
      </c>
      <c r="B36" t="s">
        <v>931</v>
      </c>
      <c r="C36" s="8">
        <v>28664</v>
      </c>
      <c r="D36" s="8">
        <v>8517</v>
      </c>
      <c r="E36" s="8">
        <v>1806</v>
      </c>
      <c r="F36" s="8">
        <v>1049</v>
      </c>
      <c r="G36" s="8">
        <v>2345</v>
      </c>
    </row>
    <row r="37" spans="1:7">
      <c r="A37" t="s">
        <v>167</v>
      </c>
      <c r="B37" t="s">
        <v>932</v>
      </c>
      <c r="C37" s="8">
        <v>2466645</v>
      </c>
      <c r="D37" s="8">
        <v>180329</v>
      </c>
      <c r="E37" s="8">
        <v>5247</v>
      </c>
      <c r="F37" s="8">
        <v>3581</v>
      </c>
      <c r="G37" s="8">
        <v>10552</v>
      </c>
    </row>
    <row r="38" spans="1:7">
      <c r="A38" t="s">
        <v>169</v>
      </c>
      <c r="B38" t="s">
        <v>933</v>
      </c>
      <c r="C38" s="8">
        <v>27365</v>
      </c>
      <c r="D38" s="8">
        <v>7825</v>
      </c>
      <c r="E38" s="8">
        <v>1763</v>
      </c>
      <c r="F38" s="8">
        <v>1048</v>
      </c>
      <c r="G38" s="8">
        <v>2310</v>
      </c>
    </row>
    <row r="39" spans="1:7">
      <c r="A39" t="s">
        <v>171</v>
      </c>
      <c r="B39" t="s">
        <v>934</v>
      </c>
      <c r="C39" s="8">
        <v>468683</v>
      </c>
      <c r="D39" s="8">
        <v>33100</v>
      </c>
      <c r="E39" s="8">
        <v>2325</v>
      </c>
      <c r="F39" s="8">
        <v>1148</v>
      </c>
      <c r="G39" s="8">
        <v>3595</v>
      </c>
    </row>
    <row r="40" spans="1:7">
      <c r="A40" t="s">
        <v>173</v>
      </c>
      <c r="B40" t="s">
        <v>935</v>
      </c>
      <c r="C40" s="8">
        <v>11584</v>
      </c>
      <c r="D40" s="8">
        <v>3315</v>
      </c>
      <c r="E40" s="8">
        <v>1263</v>
      </c>
      <c r="F40" s="8">
        <v>674</v>
      </c>
      <c r="G40" s="8">
        <v>1394</v>
      </c>
    </row>
    <row r="41" spans="1:7">
      <c r="A41" t="s">
        <v>175</v>
      </c>
      <c r="B41" t="s">
        <v>936</v>
      </c>
      <c r="C41" s="8">
        <v>657854</v>
      </c>
      <c r="D41" s="8">
        <v>43017</v>
      </c>
      <c r="E41" s="8">
        <v>1512</v>
      </c>
      <c r="F41" s="8">
        <v>1064</v>
      </c>
      <c r="G41" s="8">
        <v>4430</v>
      </c>
    </row>
    <row r="42" spans="1:7">
      <c r="A42" t="s">
        <v>177</v>
      </c>
      <c r="B42" t="s">
        <v>937</v>
      </c>
      <c r="C42" s="8">
        <v>14421</v>
      </c>
      <c r="D42" s="8">
        <v>3808</v>
      </c>
      <c r="E42" s="8">
        <v>1035</v>
      </c>
      <c r="F42" s="8">
        <v>696</v>
      </c>
      <c r="G42" s="8">
        <v>1515</v>
      </c>
    </row>
    <row r="43" spans="1:7">
      <c r="A43" t="s">
        <v>179</v>
      </c>
      <c r="B43" t="s">
        <v>938</v>
      </c>
      <c r="C43" s="8">
        <v>2352302</v>
      </c>
      <c r="D43" s="8">
        <v>171295</v>
      </c>
      <c r="E43" s="8">
        <v>4389</v>
      </c>
      <c r="F43" s="8">
        <v>3276</v>
      </c>
      <c r="G43" s="8">
        <v>9465</v>
      </c>
    </row>
    <row r="44" spans="1:7">
      <c r="A44" t="s">
        <v>181</v>
      </c>
      <c r="B44" t="s">
        <v>939</v>
      </c>
      <c r="C44" s="8">
        <v>26027</v>
      </c>
      <c r="D44" s="8">
        <v>7713</v>
      </c>
      <c r="E44" s="8">
        <v>1389</v>
      </c>
      <c r="F44" s="8">
        <v>932</v>
      </c>
      <c r="G44" s="8">
        <v>2051</v>
      </c>
    </row>
    <row r="45" spans="1:7">
      <c r="A45" t="s">
        <v>183</v>
      </c>
      <c r="B45" t="s">
        <v>940</v>
      </c>
      <c r="C45" s="8">
        <v>736767</v>
      </c>
      <c r="D45" s="8">
        <v>43796</v>
      </c>
      <c r="E45" s="8">
        <v>560</v>
      </c>
      <c r="F45" s="8">
        <v>377</v>
      </c>
      <c r="G45" s="8">
        <v>1004</v>
      </c>
    </row>
    <row r="46" spans="1:7">
      <c r="A46" t="s">
        <v>185</v>
      </c>
      <c r="B46" t="s">
        <v>941</v>
      </c>
      <c r="C46" s="8">
        <v>14396</v>
      </c>
      <c r="D46" s="8">
        <v>3986</v>
      </c>
      <c r="E46" s="8">
        <v>314</v>
      </c>
      <c r="F46" s="8">
        <v>222</v>
      </c>
      <c r="G46" s="8">
        <v>407</v>
      </c>
    </row>
    <row r="47" spans="1:7">
      <c r="A47" t="s">
        <v>187</v>
      </c>
      <c r="B47" t="s">
        <v>942</v>
      </c>
      <c r="C47" s="8">
        <v>102150</v>
      </c>
      <c r="D47" s="8">
        <v>16289</v>
      </c>
      <c r="E47" s="8">
        <v>123</v>
      </c>
      <c r="F47" s="8">
        <v>50</v>
      </c>
      <c r="G47" s="8">
        <v>373</v>
      </c>
    </row>
    <row r="48" spans="1:7">
      <c r="A48" t="s">
        <v>189</v>
      </c>
      <c r="B48" t="s">
        <v>943</v>
      </c>
      <c r="C48" s="8">
        <v>6029</v>
      </c>
      <c r="D48" s="8">
        <v>2617</v>
      </c>
      <c r="E48" s="8">
        <v>130</v>
      </c>
      <c r="F48" s="8">
        <v>11</v>
      </c>
      <c r="G48" s="8">
        <v>262</v>
      </c>
    </row>
    <row r="49" spans="1:7">
      <c r="A49" t="s">
        <v>191</v>
      </c>
      <c r="B49" t="s">
        <v>944</v>
      </c>
      <c r="C49" s="8">
        <v>20899094</v>
      </c>
      <c r="D49" s="8">
        <v>2156727</v>
      </c>
      <c r="E49" s="8">
        <v>56785</v>
      </c>
      <c r="F49" s="8">
        <v>49930</v>
      </c>
      <c r="G49" s="8">
        <v>102077</v>
      </c>
    </row>
    <row r="50" spans="1:7">
      <c r="A50" t="s">
        <v>193</v>
      </c>
      <c r="B50" t="s">
        <v>945</v>
      </c>
      <c r="C50" s="8">
        <v>182732</v>
      </c>
      <c r="D50" s="8">
        <v>53853</v>
      </c>
      <c r="E50" s="8">
        <v>7831</v>
      </c>
      <c r="F50" s="8">
        <v>7146</v>
      </c>
      <c r="G50" s="8">
        <v>10788</v>
      </c>
    </row>
    <row r="51" spans="1:7">
      <c r="A51" t="s">
        <v>195</v>
      </c>
      <c r="B51" t="s">
        <v>946</v>
      </c>
      <c r="C51" s="8">
        <v>6233833</v>
      </c>
      <c r="D51" s="8">
        <v>774999</v>
      </c>
      <c r="E51" s="8">
        <v>14421</v>
      </c>
      <c r="F51" s="8">
        <v>12309</v>
      </c>
      <c r="G51" s="8">
        <v>27814</v>
      </c>
    </row>
    <row r="52" spans="1:7">
      <c r="A52" t="s">
        <v>197</v>
      </c>
      <c r="B52" t="s">
        <v>947</v>
      </c>
      <c r="C52" s="8">
        <v>93304</v>
      </c>
      <c r="D52" s="8">
        <v>31092</v>
      </c>
      <c r="E52" s="8">
        <v>4676</v>
      </c>
      <c r="F52" s="8">
        <v>4557</v>
      </c>
      <c r="G52" s="8">
        <v>5903</v>
      </c>
    </row>
    <row r="53" spans="1:7">
      <c r="A53" t="s">
        <v>199</v>
      </c>
      <c r="B53" t="s">
        <v>948</v>
      </c>
      <c r="C53" s="8">
        <v>5799225</v>
      </c>
      <c r="D53" s="8">
        <v>659665</v>
      </c>
      <c r="E53" s="8">
        <v>10977</v>
      </c>
      <c r="F53" s="8">
        <v>9654</v>
      </c>
      <c r="G53" s="8">
        <v>22400</v>
      </c>
    </row>
    <row r="54" spans="1:7">
      <c r="A54" t="s">
        <v>201</v>
      </c>
      <c r="B54" t="s">
        <v>949</v>
      </c>
      <c r="C54" s="8">
        <v>89237</v>
      </c>
      <c r="D54" s="8">
        <v>28771</v>
      </c>
      <c r="E54" s="8">
        <v>3574</v>
      </c>
      <c r="F54" s="8">
        <v>3563</v>
      </c>
      <c r="G54" s="8">
        <v>4516</v>
      </c>
    </row>
    <row r="55" spans="1:7">
      <c r="A55" t="s">
        <v>203</v>
      </c>
      <c r="B55" t="s">
        <v>950</v>
      </c>
      <c r="C55" s="8">
        <v>778238</v>
      </c>
      <c r="D55" s="8">
        <v>82740</v>
      </c>
      <c r="E55" s="8">
        <v>2811</v>
      </c>
      <c r="F55" s="8">
        <v>3158</v>
      </c>
      <c r="G55" s="8">
        <v>7967</v>
      </c>
    </row>
    <row r="56" spans="1:7">
      <c r="A56" t="s">
        <v>205</v>
      </c>
      <c r="B56" t="s">
        <v>951</v>
      </c>
      <c r="C56" s="8">
        <v>27474</v>
      </c>
      <c r="D56" s="8">
        <v>8383</v>
      </c>
      <c r="E56" s="8">
        <v>1813</v>
      </c>
      <c r="F56" s="8">
        <v>1933</v>
      </c>
      <c r="G56" s="8">
        <v>2652</v>
      </c>
    </row>
    <row r="57" spans="1:7">
      <c r="A57" t="s">
        <v>207</v>
      </c>
      <c r="B57" t="s">
        <v>952</v>
      </c>
      <c r="C57" s="8">
        <v>307956</v>
      </c>
      <c r="D57" s="8">
        <v>34842</v>
      </c>
      <c r="E57" s="8">
        <v>1295</v>
      </c>
      <c r="F57" s="8">
        <v>388</v>
      </c>
      <c r="G57" s="8">
        <v>2546</v>
      </c>
    </row>
    <row r="58" spans="1:7">
      <c r="A58" t="s">
        <v>209</v>
      </c>
      <c r="B58" t="s">
        <v>953</v>
      </c>
      <c r="C58" s="8">
        <v>16823</v>
      </c>
      <c r="D58" s="8">
        <v>5652</v>
      </c>
      <c r="E58" s="8">
        <v>878</v>
      </c>
      <c r="F58" s="8">
        <v>429</v>
      </c>
      <c r="G58" s="8">
        <v>1516</v>
      </c>
    </row>
    <row r="59" spans="1:7">
      <c r="A59" t="s">
        <v>211</v>
      </c>
      <c r="B59" t="s">
        <v>954</v>
      </c>
      <c r="C59" s="8">
        <v>78568</v>
      </c>
      <c r="D59" s="8">
        <v>7694</v>
      </c>
      <c r="E59" s="8">
        <v>0</v>
      </c>
      <c r="F59" s="8">
        <v>0</v>
      </c>
      <c r="G59" s="8">
        <v>0</v>
      </c>
    </row>
    <row r="60" spans="1:7">
      <c r="A60" t="s">
        <v>213</v>
      </c>
      <c r="B60" t="s">
        <v>955</v>
      </c>
      <c r="C60" s="8">
        <v>7556</v>
      </c>
      <c r="D60" s="8">
        <v>2473</v>
      </c>
      <c r="E60" s="8">
        <v>236</v>
      </c>
      <c r="F60" s="8">
        <v>236</v>
      </c>
      <c r="G60" s="8">
        <v>236</v>
      </c>
    </row>
    <row r="61" spans="1:7">
      <c r="A61" t="s">
        <v>215</v>
      </c>
      <c r="B61" t="s">
        <v>956</v>
      </c>
      <c r="C61" s="8">
        <v>5052609</v>
      </c>
      <c r="D61" s="8">
        <v>564671</v>
      </c>
      <c r="E61" s="8">
        <v>7289</v>
      </c>
      <c r="F61" s="8">
        <v>6745</v>
      </c>
      <c r="G61" s="8">
        <v>13672</v>
      </c>
    </row>
    <row r="62" spans="1:7">
      <c r="A62" t="s">
        <v>217</v>
      </c>
      <c r="B62" t="s">
        <v>957</v>
      </c>
      <c r="C62" s="8">
        <v>82389</v>
      </c>
      <c r="D62" s="8">
        <v>27642</v>
      </c>
      <c r="E62" s="8">
        <v>2993</v>
      </c>
      <c r="F62" s="8">
        <v>2979</v>
      </c>
      <c r="G62" s="8">
        <v>3914</v>
      </c>
    </row>
    <row r="63" spans="1:7">
      <c r="A63" t="s">
        <v>219</v>
      </c>
      <c r="B63" t="s">
        <v>958</v>
      </c>
      <c r="C63" s="8">
        <v>434608</v>
      </c>
      <c r="D63" s="8">
        <v>115334</v>
      </c>
      <c r="E63" s="8">
        <v>3444</v>
      </c>
      <c r="F63" s="8">
        <v>2655</v>
      </c>
      <c r="G63" s="8">
        <v>5414</v>
      </c>
    </row>
    <row r="64" spans="1:7">
      <c r="A64" t="s">
        <v>221</v>
      </c>
      <c r="B64" t="s">
        <v>959</v>
      </c>
      <c r="C64" s="8">
        <v>20317</v>
      </c>
      <c r="D64" s="8">
        <v>11226</v>
      </c>
      <c r="E64" s="8">
        <v>3361</v>
      </c>
      <c r="F64" s="8">
        <v>3264</v>
      </c>
      <c r="G64" s="8">
        <v>3531</v>
      </c>
    </row>
    <row r="65" spans="1:7">
      <c r="A65" t="s">
        <v>223</v>
      </c>
      <c r="B65" t="s">
        <v>960</v>
      </c>
      <c r="C65" s="8">
        <v>10710952</v>
      </c>
      <c r="D65" s="8">
        <v>1075139</v>
      </c>
      <c r="E65" s="8">
        <v>37149</v>
      </c>
      <c r="F65" s="8">
        <v>33218</v>
      </c>
      <c r="G65" s="8">
        <v>62870</v>
      </c>
    </row>
    <row r="66" spans="1:7">
      <c r="A66" t="s">
        <v>225</v>
      </c>
      <c r="B66" t="s">
        <v>961</v>
      </c>
      <c r="C66" s="8">
        <v>84875</v>
      </c>
      <c r="D66" s="8">
        <v>28151</v>
      </c>
      <c r="E66" s="8">
        <v>4810</v>
      </c>
      <c r="F66" s="8">
        <v>4372</v>
      </c>
      <c r="G66" s="8">
        <v>6435</v>
      </c>
    </row>
    <row r="67" spans="1:7">
      <c r="A67" t="s">
        <v>227</v>
      </c>
      <c r="B67" t="s">
        <v>962</v>
      </c>
      <c r="C67" s="8">
        <v>8680464</v>
      </c>
      <c r="D67" s="8">
        <v>645556</v>
      </c>
      <c r="E67" s="8">
        <v>28851</v>
      </c>
      <c r="F67" s="8">
        <v>25308</v>
      </c>
      <c r="G67" s="8">
        <v>47064</v>
      </c>
    </row>
    <row r="68" spans="1:7">
      <c r="A68" t="s">
        <v>229</v>
      </c>
      <c r="B68" t="s">
        <v>963</v>
      </c>
      <c r="C68" s="8">
        <v>69927</v>
      </c>
      <c r="D68" s="8">
        <v>19353</v>
      </c>
      <c r="E68" s="8">
        <v>4637</v>
      </c>
      <c r="F68" s="8">
        <v>4114</v>
      </c>
      <c r="G68" s="8">
        <v>5520</v>
      </c>
    </row>
    <row r="69" spans="1:7">
      <c r="A69" t="s">
        <v>231</v>
      </c>
      <c r="B69" t="s">
        <v>964</v>
      </c>
      <c r="C69" s="8">
        <v>2239471</v>
      </c>
      <c r="D69" s="8">
        <v>235263</v>
      </c>
      <c r="E69" s="8">
        <v>14385</v>
      </c>
      <c r="F69" s="8">
        <v>12815</v>
      </c>
      <c r="G69" s="8">
        <v>24409</v>
      </c>
    </row>
    <row r="70" spans="1:7">
      <c r="A70" t="s">
        <v>233</v>
      </c>
      <c r="B70" t="s">
        <v>965</v>
      </c>
      <c r="C70" s="8">
        <v>34936</v>
      </c>
      <c r="D70" s="8">
        <v>11216</v>
      </c>
      <c r="E70" s="8">
        <v>3027</v>
      </c>
      <c r="F70" s="8">
        <v>2828</v>
      </c>
      <c r="G70" s="8">
        <v>3907</v>
      </c>
    </row>
    <row r="71" spans="1:7">
      <c r="A71" t="s">
        <v>235</v>
      </c>
      <c r="B71" t="s">
        <v>966</v>
      </c>
      <c r="C71" s="8">
        <v>1244129</v>
      </c>
      <c r="D71" s="8">
        <v>149218</v>
      </c>
      <c r="E71" s="8">
        <v>6938</v>
      </c>
      <c r="F71" s="8">
        <v>5717</v>
      </c>
      <c r="G71" s="8">
        <v>12050</v>
      </c>
    </row>
    <row r="72" spans="1:7">
      <c r="A72" t="s">
        <v>237</v>
      </c>
      <c r="B72" t="s">
        <v>967</v>
      </c>
      <c r="C72" s="8">
        <v>28263</v>
      </c>
      <c r="D72" s="8">
        <v>10837</v>
      </c>
      <c r="E72" s="8">
        <v>2045</v>
      </c>
      <c r="F72" s="8">
        <v>1916</v>
      </c>
      <c r="G72" s="8">
        <v>2518</v>
      </c>
    </row>
    <row r="73" spans="1:7">
      <c r="A73" t="s">
        <v>239</v>
      </c>
      <c r="B73" t="s">
        <v>968</v>
      </c>
      <c r="C73" s="8">
        <v>1143118</v>
      </c>
      <c r="D73" s="8">
        <v>78529</v>
      </c>
      <c r="E73" s="8">
        <v>3930</v>
      </c>
      <c r="F73" s="8">
        <v>2895</v>
      </c>
      <c r="G73" s="8">
        <v>5742</v>
      </c>
    </row>
    <row r="74" spans="1:7">
      <c r="A74" t="s">
        <v>241</v>
      </c>
      <c r="B74" t="s">
        <v>969</v>
      </c>
      <c r="C74" s="8">
        <v>22286</v>
      </c>
      <c r="D74" s="8">
        <v>6446</v>
      </c>
      <c r="E74" s="8">
        <v>2005</v>
      </c>
      <c r="F74" s="8">
        <v>1745</v>
      </c>
      <c r="G74" s="8">
        <v>2492</v>
      </c>
    </row>
    <row r="75" spans="1:7">
      <c r="A75" t="s">
        <v>243</v>
      </c>
      <c r="B75" t="s">
        <v>970</v>
      </c>
      <c r="C75" s="8">
        <v>5453276</v>
      </c>
      <c r="D75" s="8">
        <v>269515</v>
      </c>
      <c r="E75" s="8">
        <v>9375</v>
      </c>
      <c r="F75" s="8">
        <v>9370</v>
      </c>
      <c r="G75" s="8">
        <v>13858</v>
      </c>
    </row>
    <row r="76" spans="1:7">
      <c r="A76" t="s">
        <v>245</v>
      </c>
      <c r="B76" t="s">
        <v>971</v>
      </c>
      <c r="C76" s="8">
        <v>48768</v>
      </c>
      <c r="D76" s="8">
        <v>11703</v>
      </c>
      <c r="E76" s="8">
        <v>2877</v>
      </c>
      <c r="F76" s="8">
        <v>2954</v>
      </c>
      <c r="G76" s="8">
        <v>3489</v>
      </c>
    </row>
    <row r="77" spans="1:7">
      <c r="A77" t="s">
        <v>247</v>
      </c>
      <c r="B77" t="s">
        <v>972</v>
      </c>
      <c r="C77" s="8">
        <v>2030488</v>
      </c>
      <c r="D77" s="8">
        <v>429583</v>
      </c>
      <c r="E77" s="8">
        <v>8298</v>
      </c>
      <c r="F77" s="8">
        <v>7910</v>
      </c>
      <c r="G77" s="8">
        <v>15806</v>
      </c>
    </row>
    <row r="78" spans="1:7">
      <c r="A78" t="s">
        <v>249</v>
      </c>
      <c r="B78" t="s">
        <v>973</v>
      </c>
      <c r="C78" s="8">
        <v>33874</v>
      </c>
      <c r="D78" s="8">
        <v>19548</v>
      </c>
      <c r="E78" s="8">
        <v>2312</v>
      </c>
      <c r="F78" s="8">
        <v>2233</v>
      </c>
      <c r="G78" s="8">
        <v>3267</v>
      </c>
    </row>
    <row r="79" spans="1:7">
      <c r="A79" t="s">
        <v>251</v>
      </c>
      <c r="B79" t="s">
        <v>974</v>
      </c>
      <c r="C79" s="8">
        <v>3954309</v>
      </c>
      <c r="D79" s="8">
        <v>306589</v>
      </c>
      <c r="E79" s="8">
        <v>5215</v>
      </c>
      <c r="F79" s="8">
        <v>4403</v>
      </c>
      <c r="G79" s="8">
        <v>11393</v>
      </c>
    </row>
    <row r="80" spans="1:7">
      <c r="A80" t="s">
        <v>253</v>
      </c>
      <c r="B80" t="s">
        <v>975</v>
      </c>
      <c r="C80" s="8">
        <v>36636</v>
      </c>
      <c r="D80" s="8">
        <v>10554</v>
      </c>
      <c r="E80" s="8">
        <v>1496</v>
      </c>
      <c r="F80" s="8">
        <v>1354</v>
      </c>
      <c r="G80" s="8">
        <v>2111</v>
      </c>
    </row>
    <row r="81" spans="1:7">
      <c r="A81" t="s">
        <v>255</v>
      </c>
      <c r="B81" t="s">
        <v>976</v>
      </c>
      <c r="C81" s="8">
        <v>3916233</v>
      </c>
      <c r="D81" s="8">
        <v>298367</v>
      </c>
      <c r="E81" s="8">
        <v>5215</v>
      </c>
      <c r="F81" s="8">
        <v>4403</v>
      </c>
      <c r="G81" s="8">
        <v>11289</v>
      </c>
    </row>
    <row r="82" spans="1:7">
      <c r="A82" t="s">
        <v>257</v>
      </c>
      <c r="B82" t="s">
        <v>977</v>
      </c>
      <c r="C82" s="8">
        <v>35820</v>
      </c>
      <c r="D82" s="8">
        <v>10142</v>
      </c>
      <c r="E82" s="8">
        <v>1496</v>
      </c>
      <c r="F82" s="8">
        <v>1354</v>
      </c>
      <c r="G82" s="8">
        <v>2073</v>
      </c>
    </row>
    <row r="83" spans="1:7">
      <c r="A83" t="s">
        <v>259</v>
      </c>
      <c r="B83" t="s">
        <v>978</v>
      </c>
      <c r="C83" s="8">
        <v>518031</v>
      </c>
      <c r="D83" s="8">
        <v>34793</v>
      </c>
      <c r="E83" s="8">
        <v>1215</v>
      </c>
      <c r="F83" s="8">
        <v>1114</v>
      </c>
      <c r="G83" s="8">
        <v>2739</v>
      </c>
    </row>
    <row r="84" spans="1:7">
      <c r="A84" t="s">
        <v>261</v>
      </c>
      <c r="B84" t="s">
        <v>979</v>
      </c>
      <c r="C84" s="8">
        <v>11518</v>
      </c>
      <c r="D84" s="8">
        <v>4107</v>
      </c>
      <c r="E84" s="8">
        <v>618</v>
      </c>
      <c r="F84" s="8">
        <v>761</v>
      </c>
      <c r="G84" s="8">
        <v>1101</v>
      </c>
    </row>
    <row r="85" spans="1:7">
      <c r="A85" t="s">
        <v>263</v>
      </c>
      <c r="B85" t="s">
        <v>980</v>
      </c>
      <c r="C85" s="8">
        <v>798514</v>
      </c>
      <c r="D85" s="8">
        <v>47761</v>
      </c>
      <c r="E85" s="8">
        <v>1267</v>
      </c>
      <c r="F85" s="8">
        <v>1104</v>
      </c>
      <c r="G85" s="8">
        <v>2588</v>
      </c>
    </row>
    <row r="86" spans="1:7">
      <c r="A86" t="s">
        <v>265</v>
      </c>
      <c r="B86" t="s">
        <v>981</v>
      </c>
      <c r="C86" s="8">
        <v>15420</v>
      </c>
      <c r="D86" s="8">
        <v>4171</v>
      </c>
      <c r="E86" s="8">
        <v>541</v>
      </c>
      <c r="F86" s="8">
        <v>638</v>
      </c>
      <c r="G86" s="8">
        <v>821</v>
      </c>
    </row>
    <row r="87" spans="1:7">
      <c r="A87" t="s">
        <v>267</v>
      </c>
      <c r="B87" t="s">
        <v>982</v>
      </c>
      <c r="C87" s="8">
        <v>3864167</v>
      </c>
      <c r="D87" s="8">
        <v>293310</v>
      </c>
      <c r="E87" s="8">
        <v>4800</v>
      </c>
      <c r="F87" s="8">
        <v>4403</v>
      </c>
      <c r="G87" s="8">
        <v>10640</v>
      </c>
    </row>
    <row r="88" spans="1:7">
      <c r="A88" t="s">
        <v>269</v>
      </c>
      <c r="B88" t="s">
        <v>983</v>
      </c>
      <c r="C88" s="8">
        <v>35230</v>
      </c>
      <c r="D88" s="8">
        <v>10129</v>
      </c>
      <c r="E88" s="8">
        <v>1502</v>
      </c>
      <c r="F88" s="8">
        <v>1354</v>
      </c>
      <c r="G88" s="8">
        <v>1999</v>
      </c>
    </row>
    <row r="89" spans="1:7">
      <c r="A89" t="s">
        <v>271</v>
      </c>
      <c r="B89" t="s">
        <v>984</v>
      </c>
      <c r="C89" s="8">
        <v>1757262</v>
      </c>
      <c r="D89" s="8">
        <v>116218</v>
      </c>
      <c r="E89" s="8">
        <v>2063</v>
      </c>
      <c r="F89" s="8">
        <v>1801</v>
      </c>
      <c r="G89" s="8">
        <v>3998</v>
      </c>
    </row>
    <row r="90" spans="1:7">
      <c r="A90" t="s">
        <v>273</v>
      </c>
      <c r="B90" t="s">
        <v>985</v>
      </c>
      <c r="C90" s="8">
        <v>22971</v>
      </c>
      <c r="D90" s="8">
        <v>6517</v>
      </c>
      <c r="E90" s="8">
        <v>1074</v>
      </c>
      <c r="F90" s="8">
        <v>1001</v>
      </c>
      <c r="G90" s="8">
        <v>1352</v>
      </c>
    </row>
    <row r="91" spans="1:7">
      <c r="A91" t="s">
        <v>275</v>
      </c>
      <c r="B91" t="s">
        <v>986</v>
      </c>
      <c r="C91" s="8">
        <v>38076</v>
      </c>
      <c r="D91" s="8">
        <v>8222</v>
      </c>
      <c r="E91" s="8">
        <v>0</v>
      </c>
      <c r="F91" s="8">
        <v>0</v>
      </c>
      <c r="G91" s="8">
        <v>104</v>
      </c>
    </row>
    <row r="92" spans="1:7">
      <c r="A92" t="s">
        <v>277</v>
      </c>
      <c r="B92" t="s">
        <v>987</v>
      </c>
      <c r="C92" s="8">
        <v>3861</v>
      </c>
      <c r="D92" s="8">
        <v>2198</v>
      </c>
      <c r="E92" s="8">
        <v>236</v>
      </c>
      <c r="F92" s="8">
        <v>236</v>
      </c>
      <c r="G92" s="8">
        <v>173</v>
      </c>
    </row>
    <row r="93" spans="1:7">
      <c r="A93" t="s">
        <v>279</v>
      </c>
      <c r="B93" t="s">
        <v>988</v>
      </c>
      <c r="C93" s="8">
        <v>18486278</v>
      </c>
      <c r="D93" s="8">
        <v>1946246</v>
      </c>
      <c r="E93" s="8">
        <v>48585</v>
      </c>
      <c r="F93" s="8">
        <v>42588</v>
      </c>
      <c r="G93" s="8">
        <v>92681</v>
      </c>
    </row>
    <row r="94" spans="1:7">
      <c r="A94" t="s">
        <v>281</v>
      </c>
      <c r="B94" t="s">
        <v>989</v>
      </c>
      <c r="C94" s="8">
        <v>175014</v>
      </c>
      <c r="D94" s="8">
        <v>55756</v>
      </c>
      <c r="E94" s="8">
        <v>8049</v>
      </c>
      <c r="F94" s="8">
        <v>7177</v>
      </c>
      <c r="G94" s="8">
        <v>10761</v>
      </c>
    </row>
    <row r="95" spans="1:7">
      <c r="A95" t="s">
        <v>283</v>
      </c>
      <c r="B95" t="s">
        <v>990</v>
      </c>
      <c r="C95" s="8">
        <v>5666731</v>
      </c>
      <c r="D95" s="8">
        <v>683003</v>
      </c>
      <c r="E95" s="8">
        <v>12325</v>
      </c>
      <c r="F95" s="8">
        <v>8856</v>
      </c>
      <c r="G95" s="8">
        <v>24771</v>
      </c>
    </row>
    <row r="96" spans="1:7">
      <c r="A96" t="s">
        <v>285</v>
      </c>
      <c r="B96" t="s">
        <v>991</v>
      </c>
      <c r="C96" s="8">
        <v>85750</v>
      </c>
      <c r="D96" s="8">
        <v>27406</v>
      </c>
      <c r="E96" s="8">
        <v>4086</v>
      </c>
      <c r="F96" s="8">
        <v>3437</v>
      </c>
      <c r="G96" s="8">
        <v>5649</v>
      </c>
    </row>
    <row r="97" spans="1:7">
      <c r="A97" t="s">
        <v>287</v>
      </c>
      <c r="B97" t="s">
        <v>992</v>
      </c>
      <c r="C97" s="8">
        <v>5252007</v>
      </c>
      <c r="D97" s="8">
        <v>591060</v>
      </c>
      <c r="E97" s="8">
        <v>10826</v>
      </c>
      <c r="F97" s="8">
        <v>7422</v>
      </c>
      <c r="G97" s="8">
        <v>21235</v>
      </c>
    </row>
    <row r="98" spans="1:7">
      <c r="A98" t="s">
        <v>289</v>
      </c>
      <c r="B98" t="s">
        <v>993</v>
      </c>
      <c r="C98" s="8">
        <v>77385</v>
      </c>
      <c r="D98" s="8">
        <v>25256</v>
      </c>
      <c r="E98" s="8">
        <v>3930</v>
      </c>
      <c r="F98" s="8">
        <v>3226</v>
      </c>
      <c r="G98" s="8">
        <v>5464</v>
      </c>
    </row>
    <row r="99" spans="1:7">
      <c r="A99" t="s">
        <v>291</v>
      </c>
      <c r="B99" t="s">
        <v>994</v>
      </c>
      <c r="C99" s="8">
        <v>1039844</v>
      </c>
      <c r="D99" s="8">
        <v>115959</v>
      </c>
      <c r="E99" s="8">
        <v>779</v>
      </c>
      <c r="F99" s="8">
        <v>458</v>
      </c>
      <c r="G99" s="8">
        <v>3913</v>
      </c>
    </row>
    <row r="100" spans="1:7">
      <c r="A100" t="s">
        <v>293</v>
      </c>
      <c r="B100" t="s">
        <v>995</v>
      </c>
      <c r="C100" s="8">
        <v>31459</v>
      </c>
      <c r="D100" s="8">
        <v>12223</v>
      </c>
      <c r="E100" s="8">
        <v>599</v>
      </c>
      <c r="F100" s="8">
        <v>429</v>
      </c>
      <c r="G100" s="8">
        <v>2003</v>
      </c>
    </row>
    <row r="101" spans="1:7">
      <c r="A101" t="s">
        <v>295</v>
      </c>
      <c r="B101" t="s">
        <v>996</v>
      </c>
      <c r="C101" s="8">
        <v>284744</v>
      </c>
      <c r="D101" s="8">
        <v>26602</v>
      </c>
      <c r="E101" s="8">
        <v>362</v>
      </c>
      <c r="F101" s="8">
        <v>106</v>
      </c>
      <c r="G101" s="8">
        <v>1134</v>
      </c>
    </row>
    <row r="102" spans="1:7">
      <c r="A102" t="s">
        <v>297</v>
      </c>
      <c r="B102" t="s">
        <v>997</v>
      </c>
      <c r="C102" s="8">
        <v>15868</v>
      </c>
      <c r="D102" s="8">
        <v>3961</v>
      </c>
      <c r="E102" s="8">
        <v>459</v>
      </c>
      <c r="F102" s="8">
        <v>133</v>
      </c>
      <c r="G102" s="8">
        <v>711</v>
      </c>
    </row>
    <row r="103" spans="1:7">
      <c r="A103" t="s">
        <v>299</v>
      </c>
      <c r="B103" t="s">
        <v>998</v>
      </c>
      <c r="C103" s="8">
        <v>58476</v>
      </c>
      <c r="D103" s="8">
        <v>9728</v>
      </c>
      <c r="E103" s="8">
        <v>43</v>
      </c>
      <c r="F103" s="8">
        <v>0</v>
      </c>
      <c r="G103" s="8">
        <v>43</v>
      </c>
    </row>
    <row r="104" spans="1:7">
      <c r="A104" t="s">
        <v>301</v>
      </c>
      <c r="B104" t="s">
        <v>999</v>
      </c>
      <c r="C104" s="8">
        <v>6484</v>
      </c>
      <c r="D104" s="8">
        <v>2634</v>
      </c>
      <c r="E104" s="8">
        <v>72</v>
      </c>
      <c r="F104" s="8">
        <v>236</v>
      </c>
      <c r="G104" s="8">
        <v>72</v>
      </c>
    </row>
    <row r="105" spans="1:7">
      <c r="A105" t="s">
        <v>303</v>
      </c>
      <c r="B105" t="s">
        <v>1000</v>
      </c>
      <c r="C105" s="8">
        <v>4266634</v>
      </c>
      <c r="D105" s="8">
        <v>468035</v>
      </c>
      <c r="E105" s="8">
        <v>9791</v>
      </c>
      <c r="F105" s="8">
        <v>6964</v>
      </c>
      <c r="G105" s="8">
        <v>16628</v>
      </c>
    </row>
    <row r="106" spans="1:7">
      <c r="A106" t="s">
        <v>305</v>
      </c>
      <c r="B106" t="s">
        <v>1001</v>
      </c>
      <c r="C106" s="8">
        <v>71974</v>
      </c>
      <c r="D106" s="8">
        <v>21926</v>
      </c>
      <c r="E106" s="8">
        <v>3703</v>
      </c>
      <c r="F106" s="8">
        <v>3188</v>
      </c>
      <c r="G106" s="8">
        <v>4861</v>
      </c>
    </row>
    <row r="107" spans="1:7">
      <c r="A107" t="s">
        <v>307</v>
      </c>
      <c r="B107" t="s">
        <v>1002</v>
      </c>
      <c r="C107" s="8">
        <v>414724</v>
      </c>
      <c r="D107" s="8">
        <v>91943</v>
      </c>
      <c r="E107" s="8">
        <v>1499</v>
      </c>
      <c r="F107" s="8">
        <v>1434</v>
      </c>
      <c r="G107" s="8">
        <v>3536</v>
      </c>
    </row>
    <row r="108" spans="1:7">
      <c r="A108" t="s">
        <v>309</v>
      </c>
      <c r="B108" t="s">
        <v>1003</v>
      </c>
      <c r="C108" s="8">
        <v>20625</v>
      </c>
      <c r="D108" s="8">
        <v>10224</v>
      </c>
      <c r="E108" s="8">
        <v>1030</v>
      </c>
      <c r="F108" s="8">
        <v>995</v>
      </c>
      <c r="G108" s="8">
        <v>1835</v>
      </c>
    </row>
    <row r="109" spans="1:7">
      <c r="A109" t="s">
        <v>311</v>
      </c>
      <c r="B109" t="s">
        <v>1004</v>
      </c>
      <c r="C109" s="8">
        <v>9229535</v>
      </c>
      <c r="D109" s="8">
        <v>989910</v>
      </c>
      <c r="E109" s="8">
        <v>31139</v>
      </c>
      <c r="F109" s="8">
        <v>28740</v>
      </c>
      <c r="G109" s="8">
        <v>57559</v>
      </c>
    </row>
    <row r="110" spans="1:7">
      <c r="A110" t="s">
        <v>313</v>
      </c>
      <c r="B110" t="s">
        <v>1005</v>
      </c>
      <c r="C110" s="8">
        <v>87523</v>
      </c>
      <c r="D110" s="8">
        <v>31337</v>
      </c>
      <c r="E110" s="8">
        <v>4832</v>
      </c>
      <c r="F110" s="8">
        <v>4802</v>
      </c>
      <c r="G110" s="8">
        <v>6806</v>
      </c>
    </row>
    <row r="111" spans="1:7">
      <c r="A111" t="s">
        <v>315</v>
      </c>
      <c r="B111" t="s">
        <v>1006</v>
      </c>
      <c r="C111" s="8">
        <v>7307483</v>
      </c>
      <c r="D111" s="8">
        <v>594286</v>
      </c>
      <c r="E111" s="8">
        <v>20484</v>
      </c>
      <c r="F111" s="8">
        <v>19714</v>
      </c>
      <c r="G111" s="8">
        <v>39962</v>
      </c>
    </row>
    <row r="112" spans="1:7">
      <c r="A112" t="s">
        <v>317</v>
      </c>
      <c r="B112" t="s">
        <v>1007</v>
      </c>
      <c r="C112" s="8">
        <v>74631</v>
      </c>
      <c r="D112" s="8">
        <v>23894</v>
      </c>
      <c r="E112" s="8">
        <v>3989</v>
      </c>
      <c r="F112" s="8">
        <v>4196</v>
      </c>
      <c r="G112" s="8">
        <v>6037</v>
      </c>
    </row>
    <row r="113" spans="1:7">
      <c r="A113" t="s">
        <v>319</v>
      </c>
      <c r="B113" t="s">
        <v>1008</v>
      </c>
      <c r="C113" s="8">
        <v>2462990</v>
      </c>
      <c r="D113" s="8">
        <v>274316</v>
      </c>
      <c r="E113" s="8">
        <v>9387</v>
      </c>
      <c r="F113" s="8">
        <v>10327</v>
      </c>
      <c r="G113" s="8">
        <v>20337</v>
      </c>
    </row>
    <row r="114" spans="1:7">
      <c r="A114" t="s">
        <v>321</v>
      </c>
      <c r="B114" t="s">
        <v>1009</v>
      </c>
      <c r="C114" s="8">
        <v>43678</v>
      </c>
      <c r="D114" s="8">
        <v>14425</v>
      </c>
      <c r="E114" s="8">
        <v>2175</v>
      </c>
      <c r="F114" s="8">
        <v>2489</v>
      </c>
      <c r="G114" s="8">
        <v>3513</v>
      </c>
    </row>
    <row r="115" spans="1:7">
      <c r="A115" t="s">
        <v>323</v>
      </c>
      <c r="B115" t="s">
        <v>1010</v>
      </c>
      <c r="C115" s="8">
        <v>1145878</v>
      </c>
      <c r="D115" s="8">
        <v>134638</v>
      </c>
      <c r="E115" s="8">
        <v>6838</v>
      </c>
      <c r="F115" s="8">
        <v>5573</v>
      </c>
      <c r="G115" s="8">
        <v>12105</v>
      </c>
    </row>
    <row r="116" spans="1:7">
      <c r="A116" t="s">
        <v>325</v>
      </c>
      <c r="B116" t="s">
        <v>1011</v>
      </c>
      <c r="C116" s="8">
        <v>25682</v>
      </c>
      <c r="D116" s="8">
        <v>9359</v>
      </c>
      <c r="E116" s="8">
        <v>2434</v>
      </c>
      <c r="F116" s="8">
        <v>2213</v>
      </c>
      <c r="G116" s="8">
        <v>3582</v>
      </c>
    </row>
    <row r="117" spans="1:7">
      <c r="A117" t="s">
        <v>327</v>
      </c>
      <c r="B117" t="s">
        <v>1012</v>
      </c>
      <c r="C117" s="8">
        <v>766764</v>
      </c>
      <c r="D117" s="8">
        <v>53244</v>
      </c>
      <c r="E117" s="8">
        <v>730</v>
      </c>
      <c r="F117" s="8">
        <v>989</v>
      </c>
      <c r="G117" s="8">
        <v>1950</v>
      </c>
    </row>
    <row r="118" spans="1:7">
      <c r="A118" t="s">
        <v>329</v>
      </c>
      <c r="B118" t="s">
        <v>1013</v>
      </c>
      <c r="C118" s="8">
        <v>16202</v>
      </c>
      <c r="D118" s="8">
        <v>4939</v>
      </c>
      <c r="E118" s="8">
        <v>379</v>
      </c>
      <c r="F118" s="8">
        <v>831</v>
      </c>
      <c r="G118" s="8">
        <v>867</v>
      </c>
    </row>
    <row r="119" spans="1:7">
      <c r="A119" t="s">
        <v>331</v>
      </c>
      <c r="B119" t="s">
        <v>1014</v>
      </c>
      <c r="C119" s="8">
        <v>3900637</v>
      </c>
      <c r="D119" s="8">
        <v>191824</v>
      </c>
      <c r="E119" s="8">
        <v>5192</v>
      </c>
      <c r="F119" s="8">
        <v>4742</v>
      </c>
      <c r="G119" s="8">
        <v>9657</v>
      </c>
    </row>
    <row r="120" spans="1:7">
      <c r="A120" t="s">
        <v>333</v>
      </c>
      <c r="B120" t="s">
        <v>1015</v>
      </c>
      <c r="C120" s="8">
        <v>47048</v>
      </c>
      <c r="D120" s="8">
        <v>11312</v>
      </c>
      <c r="E120" s="8">
        <v>1787</v>
      </c>
      <c r="F120" s="8">
        <v>1834</v>
      </c>
      <c r="G120" s="8">
        <v>2484</v>
      </c>
    </row>
    <row r="121" spans="1:7">
      <c r="A121" t="s">
        <v>335</v>
      </c>
      <c r="B121" t="s">
        <v>1016</v>
      </c>
      <c r="C121" s="8">
        <v>1922052</v>
      </c>
      <c r="D121" s="8">
        <v>395624</v>
      </c>
      <c r="E121" s="8">
        <v>10655</v>
      </c>
      <c r="F121" s="8">
        <v>9026</v>
      </c>
      <c r="G121" s="8">
        <v>17597</v>
      </c>
    </row>
    <row r="122" spans="1:7">
      <c r="A122" t="s">
        <v>337</v>
      </c>
      <c r="B122" t="s">
        <v>1017</v>
      </c>
      <c r="C122" s="8">
        <v>39934</v>
      </c>
      <c r="D122" s="8">
        <v>17742</v>
      </c>
      <c r="E122" s="8">
        <v>3082</v>
      </c>
      <c r="F122" s="8">
        <v>2823</v>
      </c>
      <c r="G122" s="8">
        <v>3872</v>
      </c>
    </row>
    <row r="123" spans="1:7">
      <c r="A123" t="s">
        <v>339</v>
      </c>
      <c r="B123" t="s">
        <v>1018</v>
      </c>
      <c r="C123" s="8">
        <v>3590012</v>
      </c>
      <c r="D123" s="8">
        <v>273333</v>
      </c>
      <c r="E123" s="8">
        <v>5121</v>
      </c>
      <c r="F123" s="8">
        <v>4992</v>
      </c>
      <c r="G123" s="8">
        <v>10351</v>
      </c>
    </row>
    <row r="124" spans="1:7">
      <c r="A124" t="s">
        <v>341</v>
      </c>
      <c r="B124" t="s">
        <v>1019</v>
      </c>
      <c r="C124" s="8">
        <v>42482</v>
      </c>
      <c r="D124" s="8">
        <v>10227</v>
      </c>
      <c r="E124" s="8">
        <v>1483</v>
      </c>
      <c r="F124" s="8">
        <v>1521</v>
      </c>
      <c r="G124" s="8">
        <v>1926</v>
      </c>
    </row>
    <row r="125" spans="1:7">
      <c r="A125" t="s">
        <v>343</v>
      </c>
      <c r="B125" t="s">
        <v>1020</v>
      </c>
      <c r="C125" s="8">
        <v>3557446</v>
      </c>
      <c r="D125" s="8">
        <v>267784</v>
      </c>
      <c r="E125" s="8">
        <v>5019</v>
      </c>
      <c r="F125" s="8">
        <v>4890</v>
      </c>
      <c r="G125" s="8">
        <v>10249</v>
      </c>
    </row>
    <row r="126" spans="1:7">
      <c r="A126" t="s">
        <v>345</v>
      </c>
      <c r="B126" t="s">
        <v>1021</v>
      </c>
      <c r="C126" s="8">
        <v>42474</v>
      </c>
      <c r="D126" s="8">
        <v>10240</v>
      </c>
      <c r="E126" s="8">
        <v>1489</v>
      </c>
      <c r="F126" s="8">
        <v>1530</v>
      </c>
      <c r="G126" s="8">
        <v>1930</v>
      </c>
    </row>
    <row r="127" spans="1:7">
      <c r="A127" t="s">
        <v>347</v>
      </c>
      <c r="B127" t="s">
        <v>1022</v>
      </c>
      <c r="C127" s="8">
        <v>495368</v>
      </c>
      <c r="D127" s="8">
        <v>31670</v>
      </c>
      <c r="E127" s="8">
        <v>535</v>
      </c>
      <c r="F127" s="8">
        <v>535</v>
      </c>
      <c r="G127" s="8">
        <v>1799</v>
      </c>
    </row>
    <row r="128" spans="1:7">
      <c r="A128" t="s">
        <v>349</v>
      </c>
      <c r="B128" t="s">
        <v>1023</v>
      </c>
      <c r="C128" s="8">
        <v>11494</v>
      </c>
      <c r="D128" s="8">
        <v>3210</v>
      </c>
      <c r="E128" s="8">
        <v>377</v>
      </c>
      <c r="F128" s="8">
        <v>377</v>
      </c>
      <c r="G128" s="8">
        <v>805</v>
      </c>
    </row>
    <row r="129" spans="1:7">
      <c r="A129" t="s">
        <v>351</v>
      </c>
      <c r="B129" t="s">
        <v>1024</v>
      </c>
      <c r="C129" s="8">
        <v>858005</v>
      </c>
      <c r="D129" s="8">
        <v>50069</v>
      </c>
      <c r="E129" s="8">
        <v>1471</v>
      </c>
      <c r="F129" s="8">
        <v>1079</v>
      </c>
      <c r="G129" s="8">
        <v>2809</v>
      </c>
    </row>
    <row r="130" spans="1:7">
      <c r="A130" t="s">
        <v>353</v>
      </c>
      <c r="B130" t="s">
        <v>1025</v>
      </c>
      <c r="C130" s="8">
        <v>18336</v>
      </c>
      <c r="D130" s="8">
        <v>4428</v>
      </c>
      <c r="E130" s="8">
        <v>769</v>
      </c>
      <c r="F130" s="8">
        <v>607</v>
      </c>
      <c r="G130" s="8">
        <v>1078</v>
      </c>
    </row>
    <row r="131" spans="1:7">
      <c r="A131" t="s">
        <v>355</v>
      </c>
      <c r="B131" t="s">
        <v>1026</v>
      </c>
      <c r="C131" s="8">
        <v>3504119</v>
      </c>
      <c r="D131" s="8">
        <v>261868</v>
      </c>
      <c r="E131" s="8">
        <v>4643</v>
      </c>
      <c r="F131" s="8">
        <v>4675</v>
      </c>
      <c r="G131" s="8">
        <v>9771</v>
      </c>
    </row>
    <row r="132" spans="1:7">
      <c r="A132" t="s">
        <v>357</v>
      </c>
      <c r="B132" t="s">
        <v>1027</v>
      </c>
      <c r="C132" s="8">
        <v>41627</v>
      </c>
      <c r="D132" s="8">
        <v>9922</v>
      </c>
      <c r="E132" s="8">
        <v>1432</v>
      </c>
      <c r="F132" s="8">
        <v>1519</v>
      </c>
      <c r="G132" s="8">
        <v>1927</v>
      </c>
    </row>
    <row r="133" spans="1:7">
      <c r="A133" t="s">
        <v>359</v>
      </c>
      <c r="B133" t="s">
        <v>1028</v>
      </c>
      <c r="C133" s="8">
        <v>1146069</v>
      </c>
      <c r="D133" s="8">
        <v>68359</v>
      </c>
      <c r="E133" s="8">
        <v>1300</v>
      </c>
      <c r="F133" s="8">
        <v>1058</v>
      </c>
      <c r="G133" s="8">
        <v>1816</v>
      </c>
    </row>
    <row r="134" spans="1:7">
      <c r="A134" t="s">
        <v>361</v>
      </c>
      <c r="B134" t="s">
        <v>1029</v>
      </c>
      <c r="C134" s="8">
        <v>20426</v>
      </c>
      <c r="D134" s="8">
        <v>4731</v>
      </c>
      <c r="E134" s="8">
        <v>581</v>
      </c>
      <c r="F134" s="8">
        <v>515</v>
      </c>
      <c r="G134" s="8">
        <v>601</v>
      </c>
    </row>
    <row r="135" spans="1:7">
      <c r="A135" t="s">
        <v>363</v>
      </c>
      <c r="B135" t="s">
        <v>1030</v>
      </c>
      <c r="C135" s="8">
        <v>32566</v>
      </c>
      <c r="D135" s="8">
        <v>5549</v>
      </c>
      <c r="E135" s="8">
        <v>102</v>
      </c>
      <c r="F135" s="8">
        <v>102</v>
      </c>
      <c r="G135" s="8">
        <v>102</v>
      </c>
    </row>
    <row r="136" spans="1:7">
      <c r="A136" t="s">
        <v>365</v>
      </c>
      <c r="B136" t="s">
        <v>1031</v>
      </c>
      <c r="C136" s="8">
        <v>4068</v>
      </c>
      <c r="D136" s="8">
        <v>1510</v>
      </c>
      <c r="E136" s="8">
        <v>172</v>
      </c>
      <c r="F136" s="8">
        <v>172</v>
      </c>
      <c r="G136" s="8">
        <v>172</v>
      </c>
    </row>
    <row r="137" spans="1:7">
      <c r="A137" t="s">
        <v>367</v>
      </c>
      <c r="B137" t="s">
        <v>1032</v>
      </c>
      <c r="C137" s="8">
        <v>5943595</v>
      </c>
      <c r="D137" s="8">
        <v>591116</v>
      </c>
      <c r="E137" s="8">
        <v>19428</v>
      </c>
      <c r="F137" s="8">
        <v>15973</v>
      </c>
      <c r="G137" s="8">
        <v>38432</v>
      </c>
    </row>
    <row r="138" spans="1:7">
      <c r="A138" t="s">
        <v>369</v>
      </c>
      <c r="B138" t="s">
        <v>1033</v>
      </c>
      <c r="C138" s="8">
        <v>92819</v>
      </c>
      <c r="D138" s="8">
        <v>33796</v>
      </c>
      <c r="E138" s="8">
        <v>8298</v>
      </c>
      <c r="F138" s="8">
        <v>5904</v>
      </c>
      <c r="G138" s="8">
        <v>10510</v>
      </c>
    </row>
    <row r="139" spans="1:7">
      <c r="A139" t="s">
        <v>371</v>
      </c>
      <c r="B139" t="s">
        <v>1034</v>
      </c>
      <c r="C139" s="8">
        <v>1888618</v>
      </c>
      <c r="D139" s="8">
        <v>209872</v>
      </c>
      <c r="E139" s="8">
        <v>8647</v>
      </c>
      <c r="F139" s="8">
        <v>6449</v>
      </c>
      <c r="G139" s="8">
        <v>15862</v>
      </c>
    </row>
    <row r="140" spans="1:7">
      <c r="A140" t="s">
        <v>373</v>
      </c>
      <c r="B140" t="s">
        <v>1035</v>
      </c>
      <c r="C140" s="8">
        <v>50320</v>
      </c>
      <c r="D140" s="8">
        <v>18793</v>
      </c>
      <c r="E140" s="8">
        <v>5464</v>
      </c>
      <c r="F140" s="8">
        <v>3685</v>
      </c>
      <c r="G140" s="8">
        <v>6374</v>
      </c>
    </row>
    <row r="141" spans="1:7">
      <c r="A141" t="s">
        <v>375</v>
      </c>
      <c r="B141" t="s">
        <v>1036</v>
      </c>
      <c r="C141" s="8">
        <v>1739486</v>
      </c>
      <c r="D141" s="8">
        <v>168644</v>
      </c>
      <c r="E141" s="8">
        <v>3413</v>
      </c>
      <c r="F141" s="8">
        <v>3500</v>
      </c>
      <c r="G141" s="8">
        <v>9763</v>
      </c>
    </row>
    <row r="142" spans="1:7">
      <c r="A142" t="s">
        <v>377</v>
      </c>
      <c r="B142" t="s">
        <v>1037</v>
      </c>
      <c r="C142" s="8">
        <v>47695</v>
      </c>
      <c r="D142" s="8">
        <v>14600</v>
      </c>
      <c r="E142" s="8">
        <v>1746</v>
      </c>
      <c r="F142" s="8">
        <v>1796</v>
      </c>
      <c r="G142" s="8">
        <v>3599</v>
      </c>
    </row>
    <row r="143" spans="1:7">
      <c r="A143" t="s">
        <v>379</v>
      </c>
      <c r="B143" t="s">
        <v>1038</v>
      </c>
      <c r="C143" s="8">
        <v>415817</v>
      </c>
      <c r="D143" s="8">
        <v>41289</v>
      </c>
      <c r="E143" s="8">
        <v>894</v>
      </c>
      <c r="F143" s="8">
        <v>894</v>
      </c>
      <c r="G143" s="8">
        <v>2306</v>
      </c>
    </row>
    <row r="144" spans="1:7">
      <c r="A144" t="s">
        <v>381</v>
      </c>
      <c r="B144" t="s">
        <v>1039</v>
      </c>
      <c r="C144" s="8">
        <v>21023</v>
      </c>
      <c r="D144" s="8">
        <v>5956</v>
      </c>
      <c r="E144" s="8">
        <v>667</v>
      </c>
      <c r="F144" s="8">
        <v>667</v>
      </c>
      <c r="G144" s="8">
        <v>1160</v>
      </c>
    </row>
    <row r="145" spans="1:7">
      <c r="A145" t="s">
        <v>383</v>
      </c>
      <c r="B145" t="s">
        <v>1040</v>
      </c>
      <c r="C145" s="8">
        <v>119464</v>
      </c>
      <c r="D145" s="8">
        <v>14486</v>
      </c>
      <c r="E145" s="8">
        <v>279</v>
      </c>
      <c r="F145" s="8">
        <v>190</v>
      </c>
      <c r="G145" s="8">
        <v>279</v>
      </c>
    </row>
    <row r="146" spans="1:7">
      <c r="A146" t="s">
        <v>385</v>
      </c>
      <c r="B146" t="s">
        <v>1041</v>
      </c>
      <c r="C146" s="8">
        <v>10255</v>
      </c>
      <c r="D146" s="8">
        <v>3771</v>
      </c>
      <c r="E146" s="8">
        <v>343</v>
      </c>
      <c r="F146" s="8">
        <v>313</v>
      </c>
      <c r="G146" s="8">
        <v>343</v>
      </c>
    </row>
    <row r="147" spans="1:7">
      <c r="A147" t="s">
        <v>387</v>
      </c>
      <c r="B147" t="s">
        <v>1042</v>
      </c>
      <c r="C147" s="8">
        <v>19186</v>
      </c>
      <c r="D147" s="8">
        <v>1237</v>
      </c>
      <c r="E147" s="8">
        <v>0</v>
      </c>
      <c r="F147" s="8">
        <v>0</v>
      </c>
      <c r="G147" s="8">
        <v>108</v>
      </c>
    </row>
    <row r="148" spans="1:7">
      <c r="A148" t="s">
        <v>389</v>
      </c>
      <c r="B148" t="s">
        <v>1043</v>
      </c>
      <c r="C148" s="8">
        <v>2828</v>
      </c>
      <c r="D148" s="8">
        <v>639</v>
      </c>
      <c r="E148" s="8">
        <v>236</v>
      </c>
      <c r="F148" s="8">
        <v>236</v>
      </c>
      <c r="G148" s="8">
        <v>177</v>
      </c>
    </row>
    <row r="149" spans="1:7">
      <c r="A149" t="s">
        <v>391</v>
      </c>
      <c r="B149" t="s">
        <v>1044</v>
      </c>
      <c r="C149" s="8">
        <v>1314228</v>
      </c>
      <c r="D149" s="8">
        <v>121508</v>
      </c>
      <c r="E149" s="8">
        <v>2709</v>
      </c>
      <c r="F149" s="8">
        <v>2796</v>
      </c>
      <c r="G149" s="8">
        <v>7563</v>
      </c>
    </row>
    <row r="150" spans="1:7">
      <c r="A150" t="s">
        <v>393</v>
      </c>
      <c r="B150" t="s">
        <v>1045</v>
      </c>
      <c r="C150" s="8">
        <v>42265</v>
      </c>
      <c r="D150" s="8">
        <v>12664</v>
      </c>
      <c r="E150" s="8">
        <v>1664</v>
      </c>
      <c r="F150" s="8">
        <v>1731</v>
      </c>
      <c r="G150" s="8">
        <v>3432</v>
      </c>
    </row>
    <row r="151" spans="1:7">
      <c r="A151" t="s">
        <v>395</v>
      </c>
      <c r="B151" t="s">
        <v>1046</v>
      </c>
      <c r="C151" s="8">
        <v>149132</v>
      </c>
      <c r="D151" s="8">
        <v>41228</v>
      </c>
      <c r="E151" s="8">
        <v>5234</v>
      </c>
      <c r="F151" s="8">
        <v>2949</v>
      </c>
      <c r="G151" s="8">
        <v>6099</v>
      </c>
    </row>
    <row r="152" spans="1:7">
      <c r="A152" t="s">
        <v>397</v>
      </c>
      <c r="B152" t="s">
        <v>1047</v>
      </c>
      <c r="C152" s="8">
        <v>13378</v>
      </c>
      <c r="D152" s="8">
        <v>8913</v>
      </c>
      <c r="E152" s="8">
        <v>5020</v>
      </c>
      <c r="F152" s="8">
        <v>2874</v>
      </c>
      <c r="G152" s="8">
        <v>5008</v>
      </c>
    </row>
    <row r="153" spans="1:7">
      <c r="A153" t="s">
        <v>399</v>
      </c>
      <c r="B153" t="s">
        <v>1048</v>
      </c>
      <c r="C153" s="8">
        <v>2904682</v>
      </c>
      <c r="D153" s="8">
        <v>302203</v>
      </c>
      <c r="E153" s="8">
        <v>8807</v>
      </c>
      <c r="F153" s="8">
        <v>8056</v>
      </c>
      <c r="G153" s="8">
        <v>18954</v>
      </c>
    </row>
    <row r="154" spans="1:7">
      <c r="A154" t="s">
        <v>401</v>
      </c>
      <c r="B154" t="s">
        <v>1049</v>
      </c>
      <c r="C154" s="8">
        <v>43249</v>
      </c>
      <c r="D154" s="8">
        <v>15499</v>
      </c>
      <c r="E154" s="8">
        <v>3389</v>
      </c>
      <c r="F154" s="8">
        <v>2866</v>
      </c>
      <c r="G154" s="8">
        <v>4924</v>
      </c>
    </row>
    <row r="155" spans="1:7">
      <c r="A155" t="s">
        <v>403</v>
      </c>
      <c r="B155" t="s">
        <v>1050</v>
      </c>
      <c r="C155" s="8">
        <v>2297622</v>
      </c>
      <c r="D155" s="8">
        <v>182521</v>
      </c>
      <c r="E155" s="8">
        <v>7242</v>
      </c>
      <c r="F155" s="8">
        <v>6873</v>
      </c>
      <c r="G155" s="8">
        <v>14542</v>
      </c>
    </row>
    <row r="156" spans="1:7">
      <c r="A156" t="s">
        <v>405</v>
      </c>
      <c r="B156" t="s">
        <v>1051</v>
      </c>
      <c r="C156" s="8">
        <v>37679</v>
      </c>
      <c r="D156" s="8">
        <v>12002</v>
      </c>
      <c r="E156" s="8">
        <v>3181</v>
      </c>
      <c r="F156" s="8">
        <v>2691</v>
      </c>
      <c r="G156" s="8">
        <v>4439</v>
      </c>
    </row>
    <row r="157" spans="1:7">
      <c r="A157" t="s">
        <v>407</v>
      </c>
      <c r="B157" t="s">
        <v>1052</v>
      </c>
      <c r="C157" s="8">
        <v>896880</v>
      </c>
      <c r="D157" s="8">
        <v>88857</v>
      </c>
      <c r="E157" s="8">
        <v>4307</v>
      </c>
      <c r="F157" s="8">
        <v>4152</v>
      </c>
      <c r="G157" s="8">
        <v>7763</v>
      </c>
    </row>
    <row r="158" spans="1:7">
      <c r="A158" t="s">
        <v>409</v>
      </c>
      <c r="B158" t="s">
        <v>1053</v>
      </c>
      <c r="C158" s="8">
        <v>23206</v>
      </c>
      <c r="D158" s="8">
        <v>7847</v>
      </c>
      <c r="E158" s="8">
        <v>2181</v>
      </c>
      <c r="F158" s="8">
        <v>2163</v>
      </c>
      <c r="G158" s="8">
        <v>2655</v>
      </c>
    </row>
    <row r="159" spans="1:7">
      <c r="A159" t="s">
        <v>411</v>
      </c>
      <c r="B159" t="s">
        <v>1054</v>
      </c>
      <c r="C159" s="8">
        <v>380052</v>
      </c>
      <c r="D159" s="8">
        <v>46946</v>
      </c>
      <c r="E159" s="8">
        <v>2511</v>
      </c>
      <c r="F159" s="8">
        <v>2385</v>
      </c>
      <c r="G159" s="8">
        <v>4493</v>
      </c>
    </row>
    <row r="160" spans="1:7">
      <c r="A160" t="s">
        <v>413</v>
      </c>
      <c r="B160" t="s">
        <v>1055</v>
      </c>
      <c r="C160" s="8">
        <v>14489</v>
      </c>
      <c r="D160" s="8">
        <v>5709</v>
      </c>
      <c r="E160" s="8">
        <v>1942</v>
      </c>
      <c r="F160" s="8">
        <v>1418</v>
      </c>
      <c r="G160" s="8">
        <v>2528</v>
      </c>
    </row>
    <row r="161" spans="1:7">
      <c r="A161" t="s">
        <v>415</v>
      </c>
      <c r="B161" t="s">
        <v>1056</v>
      </c>
      <c r="C161" s="8">
        <v>196772</v>
      </c>
      <c r="D161" s="8">
        <v>12843</v>
      </c>
      <c r="E161" s="8">
        <v>575</v>
      </c>
      <c r="F161" s="8">
        <v>706</v>
      </c>
      <c r="G161" s="8">
        <v>1251</v>
      </c>
    </row>
    <row r="162" spans="1:7">
      <c r="A162" t="s">
        <v>417</v>
      </c>
      <c r="B162" t="s">
        <v>1057</v>
      </c>
      <c r="C162" s="8">
        <v>9182</v>
      </c>
      <c r="D162" s="8">
        <v>2445</v>
      </c>
      <c r="E162" s="8">
        <v>902</v>
      </c>
      <c r="F162" s="8">
        <v>933</v>
      </c>
      <c r="G162" s="8">
        <v>1113</v>
      </c>
    </row>
    <row r="163" spans="1:7">
      <c r="A163" t="s">
        <v>419</v>
      </c>
      <c r="B163" t="s">
        <v>1058</v>
      </c>
      <c r="C163" s="8">
        <v>1084866</v>
      </c>
      <c r="D163" s="8">
        <v>49721</v>
      </c>
      <c r="E163" s="8">
        <v>1381</v>
      </c>
      <c r="F163" s="8">
        <v>1238</v>
      </c>
      <c r="G163" s="8">
        <v>3028</v>
      </c>
    </row>
    <row r="164" spans="1:7">
      <c r="A164" t="s">
        <v>421</v>
      </c>
      <c r="B164" t="s">
        <v>1059</v>
      </c>
      <c r="C164" s="8">
        <v>27353</v>
      </c>
      <c r="D164" s="8">
        <v>5533</v>
      </c>
      <c r="E164" s="8">
        <v>1092</v>
      </c>
      <c r="F164" s="8">
        <v>1101</v>
      </c>
      <c r="G164" s="8">
        <v>1793</v>
      </c>
    </row>
    <row r="165" spans="1:7">
      <c r="A165" t="s">
        <v>423</v>
      </c>
      <c r="B165" t="s">
        <v>1060</v>
      </c>
      <c r="C165" s="8">
        <v>607060</v>
      </c>
      <c r="D165" s="8">
        <v>119682</v>
      </c>
      <c r="E165" s="8">
        <v>1565</v>
      </c>
      <c r="F165" s="8">
        <v>1183</v>
      </c>
      <c r="G165" s="8">
        <v>4412</v>
      </c>
    </row>
    <row r="166" spans="1:7">
      <c r="A166" t="s">
        <v>425</v>
      </c>
      <c r="B166" t="s">
        <v>1061</v>
      </c>
      <c r="C166" s="8">
        <v>20465</v>
      </c>
      <c r="D166" s="8">
        <v>9475</v>
      </c>
      <c r="E166" s="8">
        <v>1058</v>
      </c>
      <c r="F166" s="8">
        <v>1022</v>
      </c>
      <c r="G166" s="8">
        <v>2201</v>
      </c>
    </row>
    <row r="167" spans="1:7">
      <c r="A167" t="s">
        <v>427</v>
      </c>
      <c r="B167" t="s">
        <v>1062</v>
      </c>
      <c r="C167" s="8">
        <v>1150295</v>
      </c>
      <c r="D167" s="8">
        <v>79041</v>
      </c>
      <c r="E167" s="8">
        <v>1974</v>
      </c>
      <c r="F167" s="8">
        <v>1468</v>
      </c>
      <c r="G167" s="8">
        <v>3616</v>
      </c>
    </row>
    <row r="168" spans="1:7">
      <c r="A168" t="s">
        <v>429</v>
      </c>
      <c r="B168" t="s">
        <v>1063</v>
      </c>
      <c r="C168" s="8">
        <v>22854</v>
      </c>
      <c r="D168" s="8">
        <v>6178</v>
      </c>
      <c r="E168" s="8">
        <v>903</v>
      </c>
      <c r="F168" s="8">
        <v>795</v>
      </c>
      <c r="G168" s="8">
        <v>1124</v>
      </c>
    </row>
    <row r="169" spans="1:7">
      <c r="A169" t="s">
        <v>431</v>
      </c>
      <c r="B169" t="s">
        <v>1064</v>
      </c>
      <c r="C169" s="8">
        <v>1140750</v>
      </c>
      <c r="D169" s="8">
        <v>76645</v>
      </c>
      <c r="E169" s="8">
        <v>1919</v>
      </c>
      <c r="F169" s="8">
        <v>1413</v>
      </c>
      <c r="G169" s="8">
        <v>3561</v>
      </c>
    </row>
    <row r="170" spans="1:7">
      <c r="A170" t="s">
        <v>433</v>
      </c>
      <c r="B170" t="s">
        <v>1065</v>
      </c>
      <c r="C170" s="8">
        <v>22786</v>
      </c>
      <c r="D170" s="8">
        <v>6075</v>
      </c>
      <c r="E170" s="8">
        <v>898</v>
      </c>
      <c r="F170" s="8">
        <v>789</v>
      </c>
      <c r="G170" s="8">
        <v>1132</v>
      </c>
    </row>
    <row r="171" spans="1:7">
      <c r="A171" t="s">
        <v>435</v>
      </c>
      <c r="B171" t="s">
        <v>1066</v>
      </c>
      <c r="C171" s="8">
        <v>172006</v>
      </c>
      <c r="D171" s="8">
        <v>9006</v>
      </c>
      <c r="E171" s="8">
        <v>408</v>
      </c>
      <c r="F171" s="8">
        <v>285</v>
      </c>
      <c r="G171" s="8">
        <v>882</v>
      </c>
    </row>
    <row r="172" spans="1:7">
      <c r="A172" t="s">
        <v>437</v>
      </c>
      <c r="B172" t="s">
        <v>1067</v>
      </c>
      <c r="C172" s="8">
        <v>6179</v>
      </c>
      <c r="D172" s="8">
        <v>1404</v>
      </c>
      <c r="E172" s="8">
        <v>325</v>
      </c>
      <c r="F172" s="8">
        <v>299</v>
      </c>
      <c r="G172" s="8">
        <v>522</v>
      </c>
    </row>
    <row r="173" spans="1:7">
      <c r="A173" t="s">
        <v>439</v>
      </c>
      <c r="B173" t="s">
        <v>1068</v>
      </c>
      <c r="C173" s="8">
        <v>307329</v>
      </c>
      <c r="D173" s="8">
        <v>18178</v>
      </c>
      <c r="E173" s="8">
        <v>404</v>
      </c>
      <c r="F173" s="8">
        <v>273</v>
      </c>
      <c r="G173" s="8">
        <v>770</v>
      </c>
    </row>
    <row r="174" spans="1:7">
      <c r="A174" t="s">
        <v>441</v>
      </c>
      <c r="B174" t="s">
        <v>1069</v>
      </c>
      <c r="C174" s="8">
        <v>9730</v>
      </c>
      <c r="D174" s="8">
        <v>2753</v>
      </c>
      <c r="E174" s="8">
        <v>294</v>
      </c>
      <c r="F174" s="8">
        <v>256</v>
      </c>
      <c r="G174" s="8">
        <v>369</v>
      </c>
    </row>
    <row r="175" spans="1:7">
      <c r="A175" t="s">
        <v>443</v>
      </c>
      <c r="B175" t="s">
        <v>1070</v>
      </c>
      <c r="C175" s="8">
        <v>1122421</v>
      </c>
      <c r="D175" s="8">
        <v>74370</v>
      </c>
      <c r="E175" s="8">
        <v>1868</v>
      </c>
      <c r="F175" s="8">
        <v>1362</v>
      </c>
      <c r="G175" s="8">
        <v>3510</v>
      </c>
    </row>
    <row r="176" spans="1:7">
      <c r="A176" t="s">
        <v>445</v>
      </c>
      <c r="B176" t="s">
        <v>1071</v>
      </c>
      <c r="C176" s="8">
        <v>22607</v>
      </c>
      <c r="D176" s="8">
        <v>6004</v>
      </c>
      <c r="E176" s="8">
        <v>888</v>
      </c>
      <c r="F176" s="8">
        <v>778</v>
      </c>
      <c r="G176" s="8">
        <v>1126</v>
      </c>
    </row>
    <row r="177" spans="1:7">
      <c r="A177" t="s">
        <v>447</v>
      </c>
      <c r="B177" t="s">
        <v>1072</v>
      </c>
      <c r="C177" s="8">
        <v>294531</v>
      </c>
      <c r="D177" s="8">
        <v>19439</v>
      </c>
      <c r="E177" s="8">
        <v>407</v>
      </c>
      <c r="F177" s="8">
        <v>348</v>
      </c>
      <c r="G177" s="8">
        <v>899</v>
      </c>
    </row>
    <row r="178" spans="1:7">
      <c r="A178" t="s">
        <v>449</v>
      </c>
      <c r="B178" t="s">
        <v>1073</v>
      </c>
      <c r="C178" s="8">
        <v>11414</v>
      </c>
      <c r="D178" s="8">
        <v>2937</v>
      </c>
      <c r="E178" s="8">
        <v>189</v>
      </c>
      <c r="F178" s="8">
        <v>161</v>
      </c>
      <c r="G178" s="8">
        <v>521</v>
      </c>
    </row>
    <row r="179" spans="1:7">
      <c r="A179" t="s">
        <v>451</v>
      </c>
      <c r="B179" t="s">
        <v>1074</v>
      </c>
      <c r="C179" s="8">
        <v>9545</v>
      </c>
      <c r="D179" s="8">
        <v>2396</v>
      </c>
      <c r="E179" s="8">
        <v>55</v>
      </c>
      <c r="F179" s="8">
        <v>55</v>
      </c>
      <c r="G179" s="8">
        <v>55</v>
      </c>
    </row>
    <row r="180" spans="1:7">
      <c r="A180" t="s">
        <v>453</v>
      </c>
      <c r="B180" t="s">
        <v>1075</v>
      </c>
      <c r="C180" s="8">
        <v>2054</v>
      </c>
      <c r="D180" s="8">
        <v>966</v>
      </c>
      <c r="E180" s="8">
        <v>89</v>
      </c>
      <c r="F180" s="8">
        <v>89</v>
      </c>
      <c r="G180" s="8">
        <v>89</v>
      </c>
    </row>
    <row r="181" spans="1:7">
      <c r="A181" t="s">
        <v>455</v>
      </c>
      <c r="B181" t="s">
        <v>1076</v>
      </c>
      <c r="C181" s="8">
        <v>27030483</v>
      </c>
      <c r="D181" s="8">
        <v>2707716</v>
      </c>
      <c r="E181" s="8">
        <v>76716</v>
      </c>
      <c r="F181" s="8">
        <v>59746</v>
      </c>
      <c r="G181" s="8">
        <v>148717</v>
      </c>
    </row>
    <row r="182" spans="1:7">
      <c r="A182" t="s">
        <v>457</v>
      </c>
      <c r="B182" t="s">
        <v>1077</v>
      </c>
      <c r="C182" s="8">
        <v>196503</v>
      </c>
      <c r="D182" s="8">
        <v>57444</v>
      </c>
      <c r="E182" s="8">
        <v>9969</v>
      </c>
      <c r="F182" s="8">
        <v>8128</v>
      </c>
      <c r="G182" s="8">
        <v>14023</v>
      </c>
    </row>
    <row r="183" spans="1:7">
      <c r="A183" t="s">
        <v>459</v>
      </c>
      <c r="B183" t="s">
        <v>1078</v>
      </c>
      <c r="C183" s="8">
        <v>7506128</v>
      </c>
      <c r="D183" s="8">
        <v>827847</v>
      </c>
      <c r="E183" s="8">
        <v>19280</v>
      </c>
      <c r="F183" s="8">
        <v>14632</v>
      </c>
      <c r="G183" s="8">
        <v>39231</v>
      </c>
    </row>
    <row r="184" spans="1:7">
      <c r="A184" t="s">
        <v>461</v>
      </c>
      <c r="B184" t="s">
        <v>1079</v>
      </c>
      <c r="C184" s="8">
        <v>85492</v>
      </c>
      <c r="D184" s="8">
        <v>29218</v>
      </c>
      <c r="E184" s="8">
        <v>5468</v>
      </c>
      <c r="F184" s="8">
        <v>4664</v>
      </c>
      <c r="G184" s="8">
        <v>7017</v>
      </c>
    </row>
    <row r="185" spans="1:7">
      <c r="A185" t="s">
        <v>463</v>
      </c>
      <c r="B185" t="s">
        <v>1080</v>
      </c>
      <c r="C185" s="8">
        <v>6945390</v>
      </c>
      <c r="D185" s="8">
        <v>689183</v>
      </c>
      <c r="E185" s="8">
        <v>17236</v>
      </c>
      <c r="F185" s="8">
        <v>13068</v>
      </c>
      <c r="G185" s="8">
        <v>33949</v>
      </c>
    </row>
    <row r="186" spans="1:7">
      <c r="A186" t="s">
        <v>465</v>
      </c>
      <c r="B186" t="s">
        <v>1081</v>
      </c>
      <c r="C186" s="8">
        <v>84513</v>
      </c>
      <c r="D186" s="8">
        <v>25669</v>
      </c>
      <c r="E186" s="8">
        <v>5376</v>
      </c>
      <c r="F186" s="8">
        <v>4577</v>
      </c>
      <c r="G186" s="8">
        <v>6793</v>
      </c>
    </row>
    <row r="187" spans="1:7">
      <c r="A187" t="s">
        <v>467</v>
      </c>
      <c r="B187" t="s">
        <v>1082</v>
      </c>
      <c r="C187" s="8">
        <v>2616567</v>
      </c>
      <c r="D187" s="8">
        <v>244398</v>
      </c>
      <c r="E187" s="8">
        <v>5943</v>
      </c>
      <c r="F187" s="8">
        <v>4477</v>
      </c>
      <c r="G187" s="8">
        <v>10770</v>
      </c>
    </row>
    <row r="188" spans="1:7">
      <c r="A188" t="s">
        <v>469</v>
      </c>
      <c r="B188" t="s">
        <v>1083</v>
      </c>
      <c r="C188" s="8">
        <v>53811</v>
      </c>
      <c r="D188" s="8">
        <v>15991</v>
      </c>
      <c r="E188" s="8">
        <v>2457</v>
      </c>
      <c r="F188" s="8">
        <v>2023</v>
      </c>
      <c r="G188" s="8">
        <v>3250</v>
      </c>
    </row>
    <row r="189" spans="1:7">
      <c r="A189" t="s">
        <v>471</v>
      </c>
      <c r="B189" t="s">
        <v>1084</v>
      </c>
      <c r="C189" s="8">
        <v>551844</v>
      </c>
      <c r="D189" s="8">
        <v>58519</v>
      </c>
      <c r="E189" s="8">
        <v>1600</v>
      </c>
      <c r="F189" s="8">
        <v>1210</v>
      </c>
      <c r="G189" s="8">
        <v>2950</v>
      </c>
    </row>
    <row r="190" spans="1:7">
      <c r="A190" t="s">
        <v>473</v>
      </c>
      <c r="B190" t="s">
        <v>1085</v>
      </c>
      <c r="C190" s="8">
        <v>18579</v>
      </c>
      <c r="D190" s="8">
        <v>6449</v>
      </c>
      <c r="E190" s="8">
        <v>1009</v>
      </c>
      <c r="F190" s="8">
        <v>892</v>
      </c>
      <c r="G190" s="8">
        <v>1238</v>
      </c>
    </row>
    <row r="191" spans="1:7">
      <c r="A191" t="s">
        <v>475</v>
      </c>
      <c r="B191" t="s">
        <v>1086</v>
      </c>
      <c r="C191" s="8">
        <v>63306</v>
      </c>
      <c r="D191" s="8">
        <v>8826</v>
      </c>
      <c r="E191" s="8">
        <v>0</v>
      </c>
      <c r="F191" s="8">
        <v>0</v>
      </c>
      <c r="G191" s="8">
        <v>193</v>
      </c>
    </row>
    <row r="192" spans="1:7">
      <c r="A192" t="s">
        <v>477</v>
      </c>
      <c r="B192" t="s">
        <v>1087</v>
      </c>
      <c r="C192" s="8">
        <v>6537</v>
      </c>
      <c r="D192" s="8">
        <v>3170</v>
      </c>
      <c r="E192" s="8">
        <v>236</v>
      </c>
      <c r="F192" s="8">
        <v>236</v>
      </c>
      <c r="G192" s="8">
        <v>228</v>
      </c>
    </row>
    <row r="193" spans="1:7">
      <c r="A193" t="s">
        <v>479</v>
      </c>
      <c r="B193" t="s">
        <v>1088</v>
      </c>
      <c r="C193" s="8">
        <v>4269361</v>
      </c>
      <c r="D193" s="8">
        <v>399229</v>
      </c>
      <c r="E193" s="8">
        <v>11013</v>
      </c>
      <c r="F193" s="8">
        <v>8834</v>
      </c>
      <c r="G193" s="8">
        <v>21879</v>
      </c>
    </row>
    <row r="194" spans="1:7">
      <c r="A194" t="s">
        <v>481</v>
      </c>
      <c r="B194" t="s">
        <v>1089</v>
      </c>
      <c r="C194" s="8">
        <v>60741</v>
      </c>
      <c r="D194" s="8">
        <v>21630</v>
      </c>
      <c r="E194" s="8">
        <v>4812</v>
      </c>
      <c r="F194" s="8">
        <v>4318</v>
      </c>
      <c r="G194" s="8">
        <v>6423</v>
      </c>
    </row>
    <row r="195" spans="1:7">
      <c r="A195" t="s">
        <v>483</v>
      </c>
      <c r="B195" t="s">
        <v>1090</v>
      </c>
      <c r="C195" s="8">
        <v>560738</v>
      </c>
      <c r="D195" s="8">
        <v>138664</v>
      </c>
      <c r="E195" s="8">
        <v>2044</v>
      </c>
      <c r="F195" s="8">
        <v>1564</v>
      </c>
      <c r="G195" s="8">
        <v>5282</v>
      </c>
    </row>
    <row r="196" spans="1:7">
      <c r="A196" t="s">
        <v>485</v>
      </c>
      <c r="B196" t="s">
        <v>1091</v>
      </c>
      <c r="C196" s="8">
        <v>22660</v>
      </c>
      <c r="D196" s="8">
        <v>11433</v>
      </c>
      <c r="E196" s="8">
        <v>1295</v>
      </c>
      <c r="F196" s="8">
        <v>1128</v>
      </c>
      <c r="G196" s="8">
        <v>2001</v>
      </c>
    </row>
    <row r="197" spans="1:7">
      <c r="A197" t="s">
        <v>487</v>
      </c>
      <c r="B197" t="s">
        <v>1092</v>
      </c>
      <c r="C197" s="8">
        <v>14539639</v>
      </c>
      <c r="D197" s="8">
        <v>1518145</v>
      </c>
      <c r="E197" s="8">
        <v>48209</v>
      </c>
      <c r="F197" s="8">
        <v>38984</v>
      </c>
      <c r="G197" s="8">
        <v>91892</v>
      </c>
    </row>
    <row r="198" spans="1:7">
      <c r="A198" t="s">
        <v>489</v>
      </c>
      <c r="B198" t="s">
        <v>1093</v>
      </c>
      <c r="C198" s="8">
        <v>109152</v>
      </c>
      <c r="D198" s="8">
        <v>35294</v>
      </c>
      <c r="E198" s="8">
        <v>5630</v>
      </c>
      <c r="F198" s="8">
        <v>4946</v>
      </c>
      <c r="G198" s="8">
        <v>8166</v>
      </c>
    </row>
    <row r="199" spans="1:7">
      <c r="A199" t="s">
        <v>491</v>
      </c>
      <c r="B199" t="s">
        <v>1094</v>
      </c>
      <c r="C199" s="8">
        <v>11723001</v>
      </c>
      <c r="D199" s="8">
        <v>998474</v>
      </c>
      <c r="E199" s="8">
        <v>36946</v>
      </c>
      <c r="F199" s="8">
        <v>30006</v>
      </c>
      <c r="G199" s="8">
        <v>67952</v>
      </c>
    </row>
    <row r="200" spans="1:7">
      <c r="A200" t="s">
        <v>493</v>
      </c>
      <c r="B200" t="s">
        <v>1095</v>
      </c>
      <c r="C200" s="8">
        <v>89426</v>
      </c>
      <c r="D200" s="8">
        <v>26353</v>
      </c>
      <c r="E200" s="8">
        <v>4590</v>
      </c>
      <c r="F200" s="8">
        <v>3712</v>
      </c>
      <c r="G200" s="8">
        <v>6610</v>
      </c>
    </row>
    <row r="201" spans="1:7">
      <c r="A201" t="s">
        <v>495</v>
      </c>
      <c r="B201" t="s">
        <v>1096</v>
      </c>
      <c r="C201" s="8">
        <v>6259217</v>
      </c>
      <c r="D201" s="8">
        <v>619137</v>
      </c>
      <c r="E201" s="8">
        <v>23492</v>
      </c>
      <c r="F201" s="8">
        <v>17924</v>
      </c>
      <c r="G201" s="8">
        <v>42716</v>
      </c>
    </row>
    <row r="202" spans="1:7">
      <c r="A202" t="s">
        <v>497</v>
      </c>
      <c r="B202" t="s">
        <v>1097</v>
      </c>
      <c r="C202" s="8">
        <v>50968</v>
      </c>
      <c r="D202" s="8">
        <v>23586</v>
      </c>
      <c r="E202" s="8">
        <v>3613</v>
      </c>
      <c r="F202" s="8">
        <v>2919</v>
      </c>
      <c r="G202" s="8">
        <v>5391</v>
      </c>
    </row>
    <row r="203" spans="1:7">
      <c r="A203" t="s">
        <v>499</v>
      </c>
      <c r="B203" t="s">
        <v>1098</v>
      </c>
      <c r="C203" s="8">
        <v>2001689</v>
      </c>
      <c r="D203" s="8">
        <v>228191</v>
      </c>
      <c r="E203" s="8">
        <v>9478</v>
      </c>
      <c r="F203" s="8">
        <v>8347</v>
      </c>
      <c r="G203" s="8">
        <v>16465</v>
      </c>
    </row>
    <row r="204" spans="1:7">
      <c r="A204" t="s">
        <v>501</v>
      </c>
      <c r="B204" t="s">
        <v>1099</v>
      </c>
      <c r="C204" s="8">
        <v>33114</v>
      </c>
      <c r="D204" s="8">
        <v>11186</v>
      </c>
      <c r="E204" s="8">
        <v>2573</v>
      </c>
      <c r="F204" s="8">
        <v>2219</v>
      </c>
      <c r="G204" s="8">
        <v>3221</v>
      </c>
    </row>
    <row r="205" spans="1:7">
      <c r="A205" t="s">
        <v>503</v>
      </c>
      <c r="B205" t="s">
        <v>1100</v>
      </c>
      <c r="C205" s="8">
        <v>702216</v>
      </c>
      <c r="D205" s="8">
        <v>53909</v>
      </c>
      <c r="E205" s="8">
        <v>738</v>
      </c>
      <c r="F205" s="8">
        <v>464</v>
      </c>
      <c r="G205" s="8">
        <v>2335</v>
      </c>
    </row>
    <row r="206" spans="1:7">
      <c r="A206" t="s">
        <v>505</v>
      </c>
      <c r="B206" t="s">
        <v>1101</v>
      </c>
      <c r="C206" s="8">
        <v>16777</v>
      </c>
      <c r="D206" s="8">
        <v>5351</v>
      </c>
      <c r="E206" s="8">
        <v>420</v>
      </c>
      <c r="F206" s="8">
        <v>321</v>
      </c>
      <c r="G206" s="8">
        <v>985</v>
      </c>
    </row>
    <row r="207" spans="1:7">
      <c r="A207" t="s">
        <v>507</v>
      </c>
      <c r="B207" t="s">
        <v>1102</v>
      </c>
      <c r="C207" s="8">
        <v>3891547</v>
      </c>
      <c r="D207" s="8">
        <v>169540</v>
      </c>
      <c r="E207" s="8">
        <v>6502</v>
      </c>
      <c r="F207" s="8">
        <v>5815</v>
      </c>
      <c r="G207" s="8">
        <v>11974</v>
      </c>
    </row>
    <row r="208" spans="1:7">
      <c r="A208" t="s">
        <v>509</v>
      </c>
      <c r="B208" t="s">
        <v>1103</v>
      </c>
      <c r="C208" s="8">
        <v>58798</v>
      </c>
      <c r="D208" s="8">
        <v>11791</v>
      </c>
      <c r="E208" s="8">
        <v>2670</v>
      </c>
      <c r="F208" s="8">
        <v>2605</v>
      </c>
      <c r="G208" s="8">
        <v>3450</v>
      </c>
    </row>
    <row r="209" spans="1:7">
      <c r="A209" t="s">
        <v>511</v>
      </c>
      <c r="B209" t="s">
        <v>1104</v>
      </c>
      <c r="C209" s="8">
        <v>2816638</v>
      </c>
      <c r="D209" s="8">
        <v>519671</v>
      </c>
      <c r="E209" s="8">
        <v>11263</v>
      </c>
      <c r="F209" s="8">
        <v>8978</v>
      </c>
      <c r="G209" s="8">
        <v>23940</v>
      </c>
    </row>
    <row r="210" spans="1:7">
      <c r="A210" t="s">
        <v>513</v>
      </c>
      <c r="B210" t="s">
        <v>1105</v>
      </c>
      <c r="C210" s="8">
        <v>47810</v>
      </c>
      <c r="D210" s="8">
        <v>18673</v>
      </c>
      <c r="E210" s="8">
        <v>2696</v>
      </c>
      <c r="F210" s="8">
        <v>2692</v>
      </c>
      <c r="G210" s="8">
        <v>4519</v>
      </c>
    </row>
    <row r="211" spans="1:7">
      <c r="A211" t="s">
        <v>515</v>
      </c>
      <c r="B211" t="s">
        <v>1106</v>
      </c>
      <c r="C211" s="8">
        <v>4984716</v>
      </c>
      <c r="D211" s="8">
        <v>361724</v>
      </c>
      <c r="E211" s="8">
        <v>9227</v>
      </c>
      <c r="F211" s="8">
        <v>6130</v>
      </c>
      <c r="G211" s="8">
        <v>17594</v>
      </c>
    </row>
    <row r="212" spans="1:7">
      <c r="A212" t="s">
        <v>517</v>
      </c>
      <c r="B212" t="s">
        <v>1107</v>
      </c>
      <c r="C212" s="8">
        <v>44211</v>
      </c>
      <c r="D212" s="8">
        <v>12701</v>
      </c>
      <c r="E212" s="8">
        <v>2431</v>
      </c>
      <c r="F212" s="8">
        <v>1835</v>
      </c>
      <c r="G212" s="8">
        <v>3517</v>
      </c>
    </row>
    <row r="213" spans="1:7">
      <c r="A213" t="s">
        <v>519</v>
      </c>
      <c r="B213" t="s">
        <v>1108</v>
      </c>
      <c r="C213" s="8">
        <v>4934023</v>
      </c>
      <c r="D213" s="8">
        <v>351881</v>
      </c>
      <c r="E213" s="8">
        <v>9092</v>
      </c>
      <c r="F213" s="8">
        <v>5995</v>
      </c>
      <c r="G213" s="8">
        <v>17366</v>
      </c>
    </row>
    <row r="214" spans="1:7">
      <c r="A214" t="s">
        <v>521</v>
      </c>
      <c r="B214" t="s">
        <v>1109</v>
      </c>
      <c r="C214" s="8">
        <v>42846</v>
      </c>
      <c r="D214" s="8">
        <v>12320</v>
      </c>
      <c r="E214" s="8">
        <v>2430</v>
      </c>
      <c r="F214" s="8">
        <v>1833</v>
      </c>
      <c r="G214" s="8">
        <v>3513</v>
      </c>
    </row>
    <row r="215" spans="1:7">
      <c r="A215" t="s">
        <v>523</v>
      </c>
      <c r="B215" t="s">
        <v>1110</v>
      </c>
      <c r="C215" s="8">
        <v>866181</v>
      </c>
      <c r="D215" s="8">
        <v>57889</v>
      </c>
      <c r="E215" s="8">
        <v>2052</v>
      </c>
      <c r="F215" s="8">
        <v>1155</v>
      </c>
      <c r="G215" s="8">
        <v>3919</v>
      </c>
    </row>
    <row r="216" spans="1:7">
      <c r="A216" t="s">
        <v>525</v>
      </c>
      <c r="B216" t="s">
        <v>1111</v>
      </c>
      <c r="C216" s="8">
        <v>17292</v>
      </c>
      <c r="D216" s="8">
        <v>4273</v>
      </c>
      <c r="E216" s="8">
        <v>814</v>
      </c>
      <c r="F216" s="8">
        <v>640</v>
      </c>
      <c r="G216" s="8">
        <v>1185</v>
      </c>
    </row>
    <row r="217" spans="1:7">
      <c r="A217" t="s">
        <v>527</v>
      </c>
      <c r="B217" t="s">
        <v>1112</v>
      </c>
      <c r="C217" s="8">
        <v>1399649</v>
      </c>
      <c r="D217" s="8">
        <v>78105</v>
      </c>
      <c r="E217" s="8">
        <v>1264</v>
      </c>
      <c r="F217" s="8">
        <v>1125</v>
      </c>
      <c r="G217" s="8">
        <v>3838</v>
      </c>
    </row>
    <row r="218" spans="1:7">
      <c r="A218" t="s">
        <v>529</v>
      </c>
      <c r="B218" t="s">
        <v>1113</v>
      </c>
      <c r="C218" s="8">
        <v>18195</v>
      </c>
      <c r="D218" s="8">
        <v>5277</v>
      </c>
      <c r="E218" s="8">
        <v>636</v>
      </c>
      <c r="F218" s="8">
        <v>565</v>
      </c>
      <c r="G218" s="8">
        <v>1032</v>
      </c>
    </row>
    <row r="219" spans="1:7">
      <c r="A219" t="s">
        <v>531</v>
      </c>
      <c r="B219" t="s">
        <v>1114</v>
      </c>
      <c r="C219" s="8">
        <v>4836252</v>
      </c>
      <c r="D219" s="8">
        <v>341075</v>
      </c>
      <c r="E219" s="8">
        <v>8777</v>
      </c>
      <c r="F219" s="8">
        <v>5666</v>
      </c>
      <c r="G219" s="8">
        <v>16942</v>
      </c>
    </row>
    <row r="220" spans="1:7">
      <c r="A220" t="s">
        <v>533</v>
      </c>
      <c r="B220" t="s">
        <v>1115</v>
      </c>
      <c r="C220" s="8">
        <v>41783</v>
      </c>
      <c r="D220" s="8">
        <v>11724</v>
      </c>
      <c r="E220" s="8">
        <v>2408</v>
      </c>
      <c r="F220" s="8">
        <v>1781</v>
      </c>
      <c r="G220" s="8">
        <v>3465</v>
      </c>
    </row>
    <row r="221" spans="1:7">
      <c r="A221" t="s">
        <v>535</v>
      </c>
      <c r="B221" t="s">
        <v>1116</v>
      </c>
      <c r="C221" s="8">
        <v>822029</v>
      </c>
      <c r="D221" s="8">
        <v>54994</v>
      </c>
      <c r="E221" s="8">
        <v>827</v>
      </c>
      <c r="F221" s="8">
        <v>433</v>
      </c>
      <c r="G221" s="8">
        <v>1446</v>
      </c>
    </row>
    <row r="222" spans="1:7">
      <c r="A222" t="s">
        <v>537</v>
      </c>
      <c r="B222" t="s">
        <v>1117</v>
      </c>
      <c r="C222" s="8">
        <v>16385</v>
      </c>
      <c r="D222" s="8">
        <v>4566</v>
      </c>
      <c r="E222" s="8">
        <v>629</v>
      </c>
      <c r="F222" s="8">
        <v>455</v>
      </c>
      <c r="G222" s="8">
        <v>752</v>
      </c>
    </row>
    <row r="223" spans="1:7">
      <c r="A223" t="s">
        <v>539</v>
      </c>
      <c r="B223" t="s">
        <v>1118</v>
      </c>
      <c r="C223" s="8">
        <v>50693</v>
      </c>
      <c r="D223" s="8">
        <v>9843</v>
      </c>
      <c r="E223" s="8">
        <v>135</v>
      </c>
      <c r="F223" s="8">
        <v>135</v>
      </c>
      <c r="G223" s="8">
        <v>228</v>
      </c>
    </row>
    <row r="224" spans="1:7">
      <c r="A224" t="s">
        <v>541</v>
      </c>
      <c r="B224" t="s">
        <v>1119</v>
      </c>
      <c r="C224" s="8">
        <v>4648</v>
      </c>
      <c r="D224" s="8">
        <v>2241</v>
      </c>
      <c r="E224" s="8">
        <v>138</v>
      </c>
      <c r="F224" s="8">
        <v>138</v>
      </c>
      <c r="G224" s="8">
        <v>177</v>
      </c>
    </row>
    <row r="225" spans="1:7">
      <c r="A225" t="s">
        <v>543</v>
      </c>
      <c r="B225" t="s">
        <v>1120</v>
      </c>
      <c r="C225" s="8">
        <v>26009146</v>
      </c>
      <c r="D225" s="8">
        <v>2544546</v>
      </c>
      <c r="E225" s="8">
        <v>78985</v>
      </c>
      <c r="F225" s="8">
        <v>51999</v>
      </c>
      <c r="G225" s="8">
        <v>142518</v>
      </c>
    </row>
    <row r="226" spans="1:7">
      <c r="A226" t="s">
        <v>545</v>
      </c>
      <c r="B226" t="s">
        <v>1121</v>
      </c>
      <c r="C226" s="8">
        <v>165967</v>
      </c>
      <c r="D226" s="8">
        <v>67692</v>
      </c>
      <c r="E226" s="8">
        <v>9911</v>
      </c>
      <c r="F226" s="8">
        <v>7757</v>
      </c>
      <c r="G226" s="8">
        <v>14335</v>
      </c>
    </row>
    <row r="227" spans="1:7">
      <c r="A227" t="s">
        <v>547</v>
      </c>
      <c r="B227" t="s">
        <v>1122</v>
      </c>
      <c r="C227" s="8">
        <v>6847548</v>
      </c>
      <c r="D227" s="8">
        <v>745924</v>
      </c>
      <c r="E227" s="8">
        <v>20737</v>
      </c>
      <c r="F227" s="8">
        <v>10335</v>
      </c>
      <c r="G227" s="8">
        <v>37925</v>
      </c>
    </row>
    <row r="228" spans="1:7">
      <c r="A228" t="s">
        <v>549</v>
      </c>
      <c r="B228" t="s">
        <v>1123</v>
      </c>
      <c r="C228" s="8">
        <v>70858</v>
      </c>
      <c r="D228" s="8">
        <v>31540</v>
      </c>
      <c r="E228" s="8">
        <v>4351</v>
      </c>
      <c r="F228" s="8">
        <v>2722</v>
      </c>
      <c r="G228" s="8">
        <v>6113</v>
      </c>
    </row>
    <row r="229" spans="1:7">
      <c r="A229" t="s">
        <v>551</v>
      </c>
      <c r="B229" t="s">
        <v>1124</v>
      </c>
      <c r="C229" s="8">
        <v>6381914</v>
      </c>
      <c r="D229" s="8">
        <v>640657</v>
      </c>
      <c r="E229" s="8">
        <v>18079</v>
      </c>
      <c r="F229" s="8">
        <v>9029</v>
      </c>
      <c r="G229" s="8">
        <v>33891</v>
      </c>
    </row>
    <row r="230" spans="1:7">
      <c r="A230" t="s">
        <v>553</v>
      </c>
      <c r="B230" t="s">
        <v>1125</v>
      </c>
      <c r="C230" s="8">
        <v>67879</v>
      </c>
      <c r="D230" s="8">
        <v>29432</v>
      </c>
      <c r="E230" s="8">
        <v>4031</v>
      </c>
      <c r="F230" s="8">
        <v>2546</v>
      </c>
      <c r="G230" s="8">
        <v>5810</v>
      </c>
    </row>
    <row r="231" spans="1:7">
      <c r="A231" t="s">
        <v>555</v>
      </c>
      <c r="B231" t="s">
        <v>1126</v>
      </c>
      <c r="C231" s="8">
        <v>3204089</v>
      </c>
      <c r="D231" s="8">
        <v>326359</v>
      </c>
      <c r="E231" s="8">
        <v>11093</v>
      </c>
      <c r="F231" s="8">
        <v>5373</v>
      </c>
      <c r="G231" s="8">
        <v>22449</v>
      </c>
    </row>
    <row r="232" spans="1:7">
      <c r="A232" t="s">
        <v>557</v>
      </c>
      <c r="B232" t="s">
        <v>1127</v>
      </c>
      <c r="C232" s="8">
        <v>45548</v>
      </c>
      <c r="D232" s="8">
        <v>23449</v>
      </c>
      <c r="E232" s="8">
        <v>2552</v>
      </c>
      <c r="F232" s="8">
        <v>1725</v>
      </c>
      <c r="G232" s="8">
        <v>4847</v>
      </c>
    </row>
    <row r="233" spans="1:7">
      <c r="A233" t="s">
        <v>559</v>
      </c>
      <c r="B233" t="s">
        <v>1128</v>
      </c>
      <c r="C233" s="8">
        <v>582872</v>
      </c>
      <c r="D233" s="8">
        <v>72980</v>
      </c>
      <c r="E233" s="8">
        <v>3887</v>
      </c>
      <c r="F233" s="8">
        <v>1059</v>
      </c>
      <c r="G233" s="8">
        <v>4812</v>
      </c>
    </row>
    <row r="234" spans="1:7">
      <c r="A234" t="s">
        <v>561</v>
      </c>
      <c r="B234" t="s">
        <v>1129</v>
      </c>
      <c r="C234" s="8">
        <v>18807</v>
      </c>
      <c r="D234" s="8">
        <v>8627</v>
      </c>
      <c r="E234" s="8">
        <v>2250</v>
      </c>
      <c r="F234" s="8">
        <v>725</v>
      </c>
      <c r="G234" s="8">
        <v>2320</v>
      </c>
    </row>
    <row r="235" spans="1:7">
      <c r="A235" t="s">
        <v>563</v>
      </c>
      <c r="B235" t="s">
        <v>1130</v>
      </c>
      <c r="C235" s="8">
        <v>45256</v>
      </c>
      <c r="D235" s="8">
        <v>7334</v>
      </c>
      <c r="E235" s="8">
        <v>0</v>
      </c>
      <c r="F235" s="8">
        <v>0</v>
      </c>
      <c r="G235" s="8">
        <v>31</v>
      </c>
    </row>
    <row r="236" spans="1:7">
      <c r="A236" t="s">
        <v>565</v>
      </c>
      <c r="B236" t="s">
        <v>1131</v>
      </c>
      <c r="C236" s="8">
        <v>6389</v>
      </c>
      <c r="D236" s="8">
        <v>3748</v>
      </c>
      <c r="E236" s="8">
        <v>236</v>
      </c>
      <c r="F236" s="8">
        <v>236</v>
      </c>
      <c r="G236" s="8">
        <v>59</v>
      </c>
    </row>
    <row r="237" spans="1:7">
      <c r="A237" t="s">
        <v>567</v>
      </c>
      <c r="B237" t="s">
        <v>1132</v>
      </c>
      <c r="C237" s="8">
        <v>3006138</v>
      </c>
      <c r="D237" s="8">
        <v>264248</v>
      </c>
      <c r="E237" s="8">
        <v>6015</v>
      </c>
      <c r="F237" s="8">
        <v>3960</v>
      </c>
      <c r="G237" s="8">
        <v>10996</v>
      </c>
    </row>
    <row r="238" spans="1:7">
      <c r="A238" t="s">
        <v>569</v>
      </c>
      <c r="B238" t="s">
        <v>1133</v>
      </c>
      <c r="C238" s="8">
        <v>47826</v>
      </c>
      <c r="D238" s="8">
        <v>15923</v>
      </c>
      <c r="E238" s="8">
        <v>2485</v>
      </c>
      <c r="F238" s="8">
        <v>1888</v>
      </c>
      <c r="G238" s="8">
        <v>3293</v>
      </c>
    </row>
    <row r="239" spans="1:7">
      <c r="A239" t="s">
        <v>571</v>
      </c>
      <c r="B239" t="s">
        <v>1134</v>
      </c>
      <c r="C239" s="8">
        <v>465634</v>
      </c>
      <c r="D239" s="8">
        <v>105267</v>
      </c>
      <c r="E239" s="8">
        <v>2658</v>
      </c>
      <c r="F239" s="8">
        <v>1306</v>
      </c>
      <c r="G239" s="8">
        <v>4034</v>
      </c>
    </row>
    <row r="240" spans="1:7">
      <c r="A240" t="s">
        <v>573</v>
      </c>
      <c r="B240" t="s">
        <v>1135</v>
      </c>
      <c r="C240" s="8">
        <v>20190</v>
      </c>
      <c r="D240" s="8">
        <v>10073</v>
      </c>
      <c r="E240" s="8">
        <v>1643</v>
      </c>
      <c r="F240" s="8">
        <v>1046</v>
      </c>
      <c r="G240" s="8">
        <v>1631</v>
      </c>
    </row>
    <row r="241" spans="1:7">
      <c r="A241" t="s">
        <v>575</v>
      </c>
      <c r="B241" t="s">
        <v>1136</v>
      </c>
      <c r="C241" s="8">
        <v>14304760</v>
      </c>
      <c r="D241" s="8">
        <v>1442766</v>
      </c>
      <c r="E241" s="8">
        <v>50513</v>
      </c>
      <c r="F241" s="8">
        <v>37049</v>
      </c>
      <c r="G241" s="8">
        <v>85389</v>
      </c>
    </row>
    <row r="242" spans="1:7">
      <c r="A242" t="s">
        <v>577</v>
      </c>
      <c r="B242" t="s">
        <v>1137</v>
      </c>
      <c r="C242" s="8">
        <v>101960</v>
      </c>
      <c r="D242" s="8">
        <v>41049</v>
      </c>
      <c r="E242" s="8">
        <v>6945</v>
      </c>
      <c r="F242" s="8">
        <v>6050</v>
      </c>
      <c r="G242" s="8">
        <v>9670</v>
      </c>
    </row>
    <row r="243" spans="1:7">
      <c r="A243" t="s">
        <v>579</v>
      </c>
      <c r="B243" t="s">
        <v>1138</v>
      </c>
      <c r="C243" s="8">
        <v>11914148</v>
      </c>
      <c r="D243" s="8">
        <v>1019780</v>
      </c>
      <c r="E243" s="8">
        <v>38683</v>
      </c>
      <c r="F243" s="8">
        <v>27650</v>
      </c>
      <c r="G243" s="8">
        <v>63998</v>
      </c>
    </row>
    <row r="244" spans="1:7">
      <c r="A244" t="s">
        <v>581</v>
      </c>
      <c r="B244" t="s">
        <v>1139</v>
      </c>
      <c r="C244" s="8">
        <v>84887</v>
      </c>
      <c r="D244" s="8">
        <v>32924</v>
      </c>
      <c r="E244" s="8">
        <v>5683</v>
      </c>
      <c r="F244" s="8">
        <v>4952</v>
      </c>
      <c r="G244" s="8">
        <v>7412</v>
      </c>
    </row>
    <row r="245" spans="1:7">
      <c r="A245" t="s">
        <v>583</v>
      </c>
      <c r="B245" t="s">
        <v>1140</v>
      </c>
      <c r="C245" s="8">
        <v>7511631</v>
      </c>
      <c r="D245" s="8">
        <v>705481</v>
      </c>
      <c r="E245" s="8">
        <v>27859</v>
      </c>
      <c r="F245" s="8">
        <v>19546</v>
      </c>
      <c r="G245" s="8">
        <v>46421</v>
      </c>
    </row>
    <row r="246" spans="1:7">
      <c r="A246" t="s">
        <v>585</v>
      </c>
      <c r="B246" t="s">
        <v>1141</v>
      </c>
      <c r="C246" s="8">
        <v>65169</v>
      </c>
      <c r="D246" s="8">
        <v>25542</v>
      </c>
      <c r="E246" s="8">
        <v>5064</v>
      </c>
      <c r="F246" s="8">
        <v>4502</v>
      </c>
      <c r="G246" s="8">
        <v>6096</v>
      </c>
    </row>
    <row r="247" spans="1:7">
      <c r="A247" t="s">
        <v>587</v>
      </c>
      <c r="B247" t="s">
        <v>1142</v>
      </c>
      <c r="C247" s="8">
        <v>1905065</v>
      </c>
      <c r="D247" s="8">
        <v>205341</v>
      </c>
      <c r="E247" s="8">
        <v>7448</v>
      </c>
      <c r="F247" s="8">
        <v>5838</v>
      </c>
      <c r="G247" s="8">
        <v>13891</v>
      </c>
    </row>
    <row r="248" spans="1:7">
      <c r="A248" t="s">
        <v>589</v>
      </c>
      <c r="B248" t="s">
        <v>1143</v>
      </c>
      <c r="C248" s="8">
        <v>35404</v>
      </c>
      <c r="D248" s="8">
        <v>13143</v>
      </c>
      <c r="E248" s="8">
        <v>2113</v>
      </c>
      <c r="F248" s="8">
        <v>1919</v>
      </c>
      <c r="G248" s="8">
        <v>2870</v>
      </c>
    </row>
    <row r="249" spans="1:7">
      <c r="A249" t="s">
        <v>591</v>
      </c>
      <c r="B249" t="s">
        <v>1144</v>
      </c>
      <c r="C249" s="8">
        <v>538630</v>
      </c>
      <c r="D249" s="8">
        <v>39018</v>
      </c>
      <c r="E249" s="8">
        <v>1110</v>
      </c>
      <c r="F249" s="8">
        <v>358</v>
      </c>
      <c r="G249" s="8">
        <v>1719</v>
      </c>
    </row>
    <row r="250" spans="1:7">
      <c r="A250" t="s">
        <v>593</v>
      </c>
      <c r="B250" t="s">
        <v>1145</v>
      </c>
      <c r="C250" s="8">
        <v>14663</v>
      </c>
      <c r="D250" s="8">
        <v>3844</v>
      </c>
      <c r="E250" s="8">
        <v>768</v>
      </c>
      <c r="F250" s="8">
        <v>353</v>
      </c>
      <c r="G250" s="8">
        <v>941</v>
      </c>
    </row>
    <row r="251" spans="1:7">
      <c r="A251" t="s">
        <v>595</v>
      </c>
      <c r="B251" t="s">
        <v>1146</v>
      </c>
      <c r="C251" s="8">
        <v>2904495</v>
      </c>
      <c r="D251" s="8">
        <v>130546</v>
      </c>
      <c r="E251" s="8">
        <v>4649</v>
      </c>
      <c r="F251" s="8">
        <v>3651</v>
      </c>
      <c r="G251" s="8">
        <v>6147</v>
      </c>
    </row>
    <row r="252" spans="1:7">
      <c r="A252" t="s">
        <v>597</v>
      </c>
      <c r="B252" t="s">
        <v>1147</v>
      </c>
      <c r="C252" s="8">
        <v>41721</v>
      </c>
      <c r="D252" s="8">
        <v>9446</v>
      </c>
      <c r="E252" s="8">
        <v>1985</v>
      </c>
      <c r="F252" s="8">
        <v>1802</v>
      </c>
      <c r="G252" s="8">
        <v>2145</v>
      </c>
    </row>
    <row r="253" spans="1:7">
      <c r="A253" t="s">
        <v>599</v>
      </c>
      <c r="B253" t="s">
        <v>1148</v>
      </c>
      <c r="C253" s="8">
        <v>2390612</v>
      </c>
      <c r="D253" s="8">
        <v>422986</v>
      </c>
      <c r="E253" s="8">
        <v>11830</v>
      </c>
      <c r="F253" s="8">
        <v>9399</v>
      </c>
      <c r="G253" s="8">
        <v>21391</v>
      </c>
    </row>
    <row r="254" spans="1:7">
      <c r="A254" t="s">
        <v>601</v>
      </c>
      <c r="B254" t="s">
        <v>1149</v>
      </c>
      <c r="C254" s="8">
        <v>40424</v>
      </c>
      <c r="D254" s="8">
        <v>19600</v>
      </c>
      <c r="E254" s="8">
        <v>2659</v>
      </c>
      <c r="F254" s="8">
        <v>2523</v>
      </c>
      <c r="G254" s="8">
        <v>3943</v>
      </c>
    </row>
    <row r="255" spans="1:7">
      <c r="A255" t="s">
        <v>603</v>
      </c>
      <c r="B255" t="s">
        <v>1150</v>
      </c>
      <c r="C255" s="8">
        <v>4856838</v>
      </c>
      <c r="D255" s="8">
        <v>355856</v>
      </c>
      <c r="E255" s="8">
        <v>7735</v>
      </c>
      <c r="F255" s="8">
        <v>4615</v>
      </c>
      <c r="G255" s="8">
        <v>19204</v>
      </c>
    </row>
    <row r="256" spans="1:7">
      <c r="A256" t="s">
        <v>605</v>
      </c>
      <c r="B256" t="s">
        <v>1151</v>
      </c>
      <c r="C256" s="8">
        <v>42880</v>
      </c>
      <c r="D256" s="8">
        <v>13400</v>
      </c>
      <c r="E256" s="8">
        <v>1685</v>
      </c>
      <c r="F256" s="8">
        <v>1081</v>
      </c>
      <c r="G256" s="8">
        <v>2834</v>
      </c>
    </row>
    <row r="257" spans="1:7">
      <c r="A257" t="s">
        <v>607</v>
      </c>
      <c r="B257" t="s">
        <v>1152</v>
      </c>
      <c r="C257" s="8">
        <v>4811867</v>
      </c>
      <c r="D257" s="8">
        <v>348816</v>
      </c>
      <c r="E257" s="8">
        <v>7693</v>
      </c>
      <c r="F257" s="8">
        <v>4573</v>
      </c>
      <c r="G257" s="8">
        <v>19096</v>
      </c>
    </row>
    <row r="258" spans="1:7">
      <c r="A258" t="s">
        <v>609</v>
      </c>
      <c r="B258" t="s">
        <v>1153</v>
      </c>
      <c r="C258" s="8">
        <v>43058</v>
      </c>
      <c r="D258" s="8">
        <v>13320</v>
      </c>
      <c r="E258" s="8">
        <v>1685</v>
      </c>
      <c r="F258" s="8">
        <v>1083</v>
      </c>
      <c r="G258" s="8">
        <v>2859</v>
      </c>
    </row>
    <row r="259" spans="1:7">
      <c r="A259" t="s">
        <v>611</v>
      </c>
      <c r="B259" t="s">
        <v>1154</v>
      </c>
      <c r="C259" s="8">
        <v>1074142</v>
      </c>
      <c r="D259" s="8">
        <v>70469</v>
      </c>
      <c r="E259" s="8">
        <v>2409</v>
      </c>
      <c r="F259" s="8">
        <v>1435</v>
      </c>
      <c r="G259" s="8">
        <v>3935</v>
      </c>
    </row>
    <row r="260" spans="1:7">
      <c r="A260" t="s">
        <v>613</v>
      </c>
      <c r="B260" t="s">
        <v>1155</v>
      </c>
      <c r="C260" s="8">
        <v>17277</v>
      </c>
      <c r="D260" s="8">
        <v>5035</v>
      </c>
      <c r="E260" s="8">
        <v>908</v>
      </c>
      <c r="F260" s="8">
        <v>696</v>
      </c>
      <c r="G260" s="8">
        <v>1157</v>
      </c>
    </row>
    <row r="261" spans="1:7">
      <c r="A261" t="s">
        <v>615</v>
      </c>
      <c r="B261" t="s">
        <v>1156</v>
      </c>
      <c r="C261" s="8">
        <v>1419025</v>
      </c>
      <c r="D261" s="8">
        <v>81577</v>
      </c>
      <c r="E261" s="8">
        <v>1846</v>
      </c>
      <c r="F261" s="8">
        <v>1499</v>
      </c>
      <c r="G261" s="8">
        <v>4678</v>
      </c>
    </row>
    <row r="262" spans="1:7">
      <c r="A262" t="s">
        <v>617</v>
      </c>
      <c r="B262" t="s">
        <v>1157</v>
      </c>
      <c r="C262" s="8">
        <v>22077</v>
      </c>
      <c r="D262" s="8">
        <v>5922</v>
      </c>
      <c r="E262" s="8">
        <v>814</v>
      </c>
      <c r="F262" s="8">
        <v>741</v>
      </c>
      <c r="G262" s="8">
        <v>1370</v>
      </c>
    </row>
    <row r="263" spans="1:7">
      <c r="A263" t="s">
        <v>619</v>
      </c>
      <c r="B263" t="s">
        <v>1158</v>
      </c>
      <c r="C263" s="8">
        <v>4687680</v>
      </c>
      <c r="D263" s="8">
        <v>338278</v>
      </c>
      <c r="E263" s="8">
        <v>7693</v>
      </c>
      <c r="F263" s="8">
        <v>4573</v>
      </c>
      <c r="G263" s="8">
        <v>18633</v>
      </c>
    </row>
    <row r="264" spans="1:7">
      <c r="A264" t="s">
        <v>621</v>
      </c>
      <c r="B264" t="s">
        <v>1159</v>
      </c>
      <c r="C264" s="8">
        <v>42132</v>
      </c>
      <c r="D264" s="8">
        <v>13174</v>
      </c>
      <c r="E264" s="8">
        <v>1685</v>
      </c>
      <c r="F264" s="8">
        <v>1083</v>
      </c>
      <c r="G264" s="8">
        <v>2795</v>
      </c>
    </row>
    <row r="265" spans="1:7">
      <c r="A265" t="s">
        <v>623</v>
      </c>
      <c r="B265" t="s">
        <v>1160</v>
      </c>
      <c r="C265" s="8">
        <v>601977</v>
      </c>
      <c r="D265" s="8">
        <v>41431</v>
      </c>
      <c r="E265" s="8">
        <v>550</v>
      </c>
      <c r="F265" s="8">
        <v>341</v>
      </c>
      <c r="G265" s="8">
        <v>1597</v>
      </c>
    </row>
    <row r="266" spans="1:7">
      <c r="A266" t="s">
        <v>625</v>
      </c>
      <c r="B266" t="s">
        <v>1161</v>
      </c>
      <c r="C266" s="8">
        <v>13986</v>
      </c>
      <c r="D266" s="8">
        <v>4355</v>
      </c>
      <c r="E266" s="8">
        <v>324</v>
      </c>
      <c r="F266" s="8">
        <v>266</v>
      </c>
      <c r="G266" s="8">
        <v>886</v>
      </c>
    </row>
    <row r="267" spans="1:7">
      <c r="A267" t="s">
        <v>627</v>
      </c>
      <c r="B267" t="s">
        <v>1162</v>
      </c>
      <c r="C267" s="8">
        <v>44971</v>
      </c>
      <c r="D267" s="8">
        <v>7040</v>
      </c>
      <c r="E267" s="8">
        <v>42</v>
      </c>
      <c r="F267" s="8">
        <v>42</v>
      </c>
      <c r="G267" s="8">
        <v>108</v>
      </c>
    </row>
    <row r="268" spans="1:7">
      <c r="A268" t="s">
        <v>629</v>
      </c>
      <c r="B268" t="s">
        <v>1163</v>
      </c>
      <c r="C268" s="8">
        <v>4627</v>
      </c>
      <c r="D268" s="8">
        <v>1787</v>
      </c>
      <c r="E268" s="8">
        <v>70</v>
      </c>
      <c r="F268" s="8">
        <v>70</v>
      </c>
      <c r="G268" s="8">
        <v>133</v>
      </c>
    </row>
    <row r="269" spans="1:7">
      <c r="A269" t="s">
        <v>631</v>
      </c>
      <c r="B269" t="s">
        <v>1164</v>
      </c>
      <c r="C269" s="8">
        <v>26050370</v>
      </c>
      <c r="D269" s="8">
        <v>2440638</v>
      </c>
      <c r="E269" s="8">
        <v>88940</v>
      </c>
      <c r="F269" s="8">
        <v>62864</v>
      </c>
      <c r="G269" s="8">
        <v>176120</v>
      </c>
    </row>
    <row r="270" spans="1:7">
      <c r="A270" t="s">
        <v>633</v>
      </c>
      <c r="B270" t="s">
        <v>1165</v>
      </c>
      <c r="C270" s="8">
        <v>174748</v>
      </c>
      <c r="D270" s="8">
        <v>60610</v>
      </c>
      <c r="E270" s="8">
        <v>10635</v>
      </c>
      <c r="F270" s="8">
        <v>8678</v>
      </c>
      <c r="G270" s="8">
        <v>14902</v>
      </c>
    </row>
    <row r="271" spans="1:7">
      <c r="A271" t="s">
        <v>635</v>
      </c>
      <c r="B271" t="s">
        <v>1166</v>
      </c>
      <c r="C271" s="8">
        <v>6234581</v>
      </c>
      <c r="D271" s="8">
        <v>634629</v>
      </c>
      <c r="E271" s="8">
        <v>15446</v>
      </c>
      <c r="F271" s="8">
        <v>8068</v>
      </c>
      <c r="G271" s="8">
        <v>37472</v>
      </c>
    </row>
    <row r="272" spans="1:7">
      <c r="A272" t="s">
        <v>637</v>
      </c>
      <c r="B272" t="s">
        <v>1167</v>
      </c>
      <c r="C272" s="8">
        <v>76731</v>
      </c>
      <c r="D272" s="8">
        <v>25929</v>
      </c>
      <c r="E272" s="8">
        <v>4439</v>
      </c>
      <c r="F272" s="8">
        <v>3083</v>
      </c>
      <c r="G272" s="8">
        <v>6049</v>
      </c>
    </row>
    <row r="273" spans="1:7">
      <c r="A273" t="s">
        <v>639</v>
      </c>
      <c r="B273" t="s">
        <v>1168</v>
      </c>
      <c r="C273" s="8">
        <v>5851363</v>
      </c>
      <c r="D273" s="8">
        <v>550837</v>
      </c>
      <c r="E273" s="8">
        <v>13910</v>
      </c>
      <c r="F273" s="8">
        <v>7597</v>
      </c>
      <c r="G273" s="8">
        <v>34364</v>
      </c>
    </row>
    <row r="274" spans="1:7">
      <c r="A274" t="s">
        <v>641</v>
      </c>
      <c r="B274" t="s">
        <v>1169</v>
      </c>
      <c r="C274" s="8">
        <v>73857</v>
      </c>
      <c r="D274" s="8">
        <v>23480</v>
      </c>
      <c r="E274" s="8">
        <v>4191</v>
      </c>
      <c r="F274" s="8">
        <v>3102</v>
      </c>
      <c r="G274" s="8">
        <v>5675</v>
      </c>
    </row>
    <row r="275" spans="1:7">
      <c r="A275" t="s">
        <v>643</v>
      </c>
      <c r="B275" t="s">
        <v>1170</v>
      </c>
      <c r="C275" s="8">
        <v>3535950</v>
      </c>
      <c r="D275" s="8">
        <v>340713</v>
      </c>
      <c r="E275" s="8">
        <v>7279</v>
      </c>
      <c r="F275" s="8">
        <v>4287</v>
      </c>
      <c r="G275" s="8">
        <v>22050</v>
      </c>
    </row>
    <row r="276" spans="1:7">
      <c r="A276" t="s">
        <v>645</v>
      </c>
      <c r="B276" t="s">
        <v>1171</v>
      </c>
      <c r="C276" s="8">
        <v>60275</v>
      </c>
      <c r="D276" s="8">
        <v>17437</v>
      </c>
      <c r="E276" s="8">
        <v>2306</v>
      </c>
      <c r="F276" s="8">
        <v>1872</v>
      </c>
      <c r="G276" s="8">
        <v>4337</v>
      </c>
    </row>
    <row r="277" spans="1:7">
      <c r="A277" t="s">
        <v>647</v>
      </c>
      <c r="B277" t="s">
        <v>1172</v>
      </c>
      <c r="C277" s="8">
        <v>566649</v>
      </c>
      <c r="D277" s="8">
        <v>65658</v>
      </c>
      <c r="E277" s="8">
        <v>3500</v>
      </c>
      <c r="F277" s="8">
        <v>1512</v>
      </c>
      <c r="G277" s="8">
        <v>7113</v>
      </c>
    </row>
    <row r="278" spans="1:7">
      <c r="A278" t="s">
        <v>649</v>
      </c>
      <c r="B278" t="s">
        <v>1173</v>
      </c>
      <c r="C278" s="8">
        <v>19778</v>
      </c>
      <c r="D278" s="8">
        <v>6660</v>
      </c>
      <c r="E278" s="8">
        <v>1978</v>
      </c>
      <c r="F278" s="8">
        <v>1366</v>
      </c>
      <c r="G278" s="8">
        <v>2403</v>
      </c>
    </row>
    <row r="279" spans="1:7">
      <c r="A279" t="s">
        <v>651</v>
      </c>
      <c r="B279" t="s">
        <v>1174</v>
      </c>
      <c r="C279" s="8">
        <v>33576</v>
      </c>
      <c r="D279" s="8">
        <v>2505</v>
      </c>
      <c r="E279" s="8">
        <v>0</v>
      </c>
      <c r="F279" s="8">
        <v>0</v>
      </c>
      <c r="G279" s="8">
        <v>0</v>
      </c>
    </row>
    <row r="280" spans="1:7">
      <c r="A280" t="s">
        <v>653</v>
      </c>
      <c r="B280" t="s">
        <v>1175</v>
      </c>
      <c r="C280" s="8">
        <v>4339</v>
      </c>
      <c r="D280" s="8">
        <v>990</v>
      </c>
      <c r="E280" s="8">
        <v>236</v>
      </c>
      <c r="F280" s="8">
        <v>236</v>
      </c>
      <c r="G280" s="8">
        <v>236</v>
      </c>
    </row>
    <row r="281" spans="1:7">
      <c r="A281" t="s">
        <v>655</v>
      </c>
      <c r="B281" t="s">
        <v>1176</v>
      </c>
      <c r="C281" s="8">
        <v>2085532</v>
      </c>
      <c r="D281" s="8">
        <v>165296</v>
      </c>
      <c r="E281" s="8">
        <v>4394</v>
      </c>
      <c r="F281" s="8">
        <v>2874</v>
      </c>
      <c r="G281" s="8">
        <v>8423</v>
      </c>
    </row>
    <row r="282" spans="1:7">
      <c r="A282" t="s">
        <v>657</v>
      </c>
      <c r="B282" t="s">
        <v>1177</v>
      </c>
      <c r="C282" s="8">
        <v>39308</v>
      </c>
      <c r="D282" s="8">
        <v>12829</v>
      </c>
      <c r="E282" s="8">
        <v>2648</v>
      </c>
      <c r="F282" s="8">
        <v>2261</v>
      </c>
      <c r="G282" s="8">
        <v>3243</v>
      </c>
    </row>
    <row r="283" spans="1:7">
      <c r="A283" t="s">
        <v>659</v>
      </c>
      <c r="B283" t="s">
        <v>1178</v>
      </c>
      <c r="C283" s="8">
        <v>383218</v>
      </c>
      <c r="D283" s="8">
        <v>83792</v>
      </c>
      <c r="E283" s="8">
        <v>1536</v>
      </c>
      <c r="F283" s="8">
        <v>471</v>
      </c>
      <c r="G283" s="8">
        <v>3108</v>
      </c>
    </row>
    <row r="284" spans="1:7">
      <c r="A284" t="s">
        <v>661</v>
      </c>
      <c r="B284" t="s">
        <v>1179</v>
      </c>
      <c r="C284" s="8">
        <v>17716</v>
      </c>
      <c r="D284" s="8">
        <v>8486</v>
      </c>
      <c r="E284" s="8">
        <v>1080</v>
      </c>
      <c r="F284" s="8">
        <v>441</v>
      </c>
      <c r="G284" s="8">
        <v>1860</v>
      </c>
    </row>
    <row r="285" spans="1:7">
      <c r="A285" t="s">
        <v>663</v>
      </c>
      <c r="B285" t="s">
        <v>1180</v>
      </c>
      <c r="C285" s="8">
        <v>15152173</v>
      </c>
      <c r="D285" s="8">
        <v>1478983</v>
      </c>
      <c r="E285" s="8">
        <v>61462</v>
      </c>
      <c r="F285" s="8">
        <v>47597</v>
      </c>
      <c r="G285" s="8">
        <v>114835</v>
      </c>
    </row>
    <row r="286" spans="1:7">
      <c r="A286" t="s">
        <v>665</v>
      </c>
      <c r="B286" t="s">
        <v>1181</v>
      </c>
      <c r="C286" s="8">
        <v>108999</v>
      </c>
      <c r="D286" s="8">
        <v>39245</v>
      </c>
      <c r="E286" s="8">
        <v>6841</v>
      </c>
      <c r="F286" s="8">
        <v>6362</v>
      </c>
      <c r="G286" s="8">
        <v>9738</v>
      </c>
    </row>
    <row r="287" spans="1:7">
      <c r="A287" t="s">
        <v>667</v>
      </c>
      <c r="B287" t="s">
        <v>1182</v>
      </c>
      <c r="C287" s="8">
        <v>13009622</v>
      </c>
      <c r="D287" s="8">
        <v>1105381</v>
      </c>
      <c r="E287" s="8">
        <v>47455</v>
      </c>
      <c r="F287" s="8">
        <v>37819</v>
      </c>
      <c r="G287" s="8">
        <v>89899</v>
      </c>
    </row>
    <row r="288" spans="1:7">
      <c r="A288" t="s">
        <v>669</v>
      </c>
      <c r="B288" t="s">
        <v>1183</v>
      </c>
      <c r="C288" s="8">
        <v>98520</v>
      </c>
      <c r="D288" s="8">
        <v>32795</v>
      </c>
      <c r="E288" s="8">
        <v>5931</v>
      </c>
      <c r="F288" s="8">
        <v>4854</v>
      </c>
      <c r="G288" s="8">
        <v>8410</v>
      </c>
    </row>
    <row r="289" spans="1:7">
      <c r="A289" t="s">
        <v>671</v>
      </c>
      <c r="B289" t="s">
        <v>1184</v>
      </c>
      <c r="C289" s="8">
        <v>9168226</v>
      </c>
      <c r="D289" s="8">
        <v>823660</v>
      </c>
      <c r="E289" s="8">
        <v>37225</v>
      </c>
      <c r="F289" s="8">
        <v>31825</v>
      </c>
      <c r="G289" s="8">
        <v>69982</v>
      </c>
    </row>
    <row r="290" spans="1:7">
      <c r="A290" t="s">
        <v>673</v>
      </c>
      <c r="B290" t="s">
        <v>1185</v>
      </c>
      <c r="C290" s="8">
        <v>77758</v>
      </c>
      <c r="D290" s="8">
        <v>24465</v>
      </c>
      <c r="E290" s="8">
        <v>5219</v>
      </c>
      <c r="F290" s="8">
        <v>4621</v>
      </c>
      <c r="G290" s="8">
        <v>7193</v>
      </c>
    </row>
    <row r="291" spans="1:7">
      <c r="A291" t="s">
        <v>675</v>
      </c>
      <c r="B291" t="s">
        <v>1186</v>
      </c>
      <c r="C291" s="8">
        <v>1976270</v>
      </c>
      <c r="D291" s="8">
        <v>203441</v>
      </c>
      <c r="E291" s="8">
        <v>9764</v>
      </c>
      <c r="F291" s="8">
        <v>6173</v>
      </c>
      <c r="G291" s="8">
        <v>18299</v>
      </c>
    </row>
    <row r="292" spans="1:7">
      <c r="A292" t="s">
        <v>677</v>
      </c>
      <c r="B292" t="s">
        <v>1187</v>
      </c>
      <c r="C292" s="8">
        <v>32143</v>
      </c>
      <c r="D292" s="8">
        <v>12605</v>
      </c>
      <c r="E292" s="8">
        <v>3016</v>
      </c>
      <c r="F292" s="8">
        <v>2071</v>
      </c>
      <c r="G292" s="8">
        <v>3632</v>
      </c>
    </row>
    <row r="293" spans="1:7">
      <c r="A293" t="s">
        <v>679</v>
      </c>
      <c r="B293" t="s">
        <v>1188</v>
      </c>
      <c r="C293" s="8">
        <v>461238</v>
      </c>
      <c r="D293" s="8">
        <v>38000</v>
      </c>
      <c r="E293" s="8">
        <v>256</v>
      </c>
      <c r="F293" s="8">
        <v>144</v>
      </c>
      <c r="G293" s="8">
        <v>1858</v>
      </c>
    </row>
    <row r="294" spans="1:7">
      <c r="A294" t="s">
        <v>681</v>
      </c>
      <c r="B294" t="s">
        <v>1189</v>
      </c>
      <c r="C294" s="8">
        <v>11493</v>
      </c>
      <c r="D294" s="8">
        <v>4532</v>
      </c>
      <c r="E294" s="8">
        <v>283</v>
      </c>
      <c r="F294" s="8">
        <v>244</v>
      </c>
      <c r="G294" s="8">
        <v>779</v>
      </c>
    </row>
    <row r="295" spans="1:7">
      <c r="A295" t="s">
        <v>683</v>
      </c>
      <c r="B295" t="s">
        <v>1190</v>
      </c>
      <c r="C295" s="8">
        <v>2265821</v>
      </c>
      <c r="D295" s="8">
        <v>95686</v>
      </c>
      <c r="E295" s="8">
        <v>2289</v>
      </c>
      <c r="F295" s="8">
        <v>1745</v>
      </c>
      <c r="G295" s="8">
        <v>4424</v>
      </c>
    </row>
    <row r="296" spans="1:7">
      <c r="A296" t="s">
        <v>685</v>
      </c>
      <c r="B296" t="s">
        <v>1191</v>
      </c>
      <c r="C296" s="8">
        <v>31326</v>
      </c>
      <c r="D296" s="8">
        <v>7232</v>
      </c>
      <c r="E296" s="8">
        <v>1109</v>
      </c>
      <c r="F296" s="8">
        <v>931</v>
      </c>
      <c r="G296" s="8">
        <v>1575</v>
      </c>
    </row>
    <row r="297" spans="1:7">
      <c r="A297" t="s">
        <v>687</v>
      </c>
      <c r="B297" t="s">
        <v>1192</v>
      </c>
      <c r="C297" s="8">
        <v>2142551</v>
      </c>
      <c r="D297" s="8">
        <v>373602</v>
      </c>
      <c r="E297" s="8">
        <v>14007</v>
      </c>
      <c r="F297" s="8">
        <v>9778</v>
      </c>
      <c r="G297" s="8">
        <v>24936</v>
      </c>
    </row>
    <row r="298" spans="1:7">
      <c r="A298" t="s">
        <v>689</v>
      </c>
      <c r="B298" t="s">
        <v>1193</v>
      </c>
      <c r="C298" s="8">
        <v>42857</v>
      </c>
      <c r="D298" s="8">
        <v>16027</v>
      </c>
      <c r="E298" s="8">
        <v>3956</v>
      </c>
      <c r="F298" s="8">
        <v>3810</v>
      </c>
      <c r="G298" s="8">
        <v>4686</v>
      </c>
    </row>
    <row r="299" spans="1:7">
      <c r="A299" t="s">
        <v>691</v>
      </c>
      <c r="B299" t="s">
        <v>1194</v>
      </c>
      <c r="C299" s="8">
        <v>4663616</v>
      </c>
      <c r="D299" s="8">
        <v>327026</v>
      </c>
      <c r="E299" s="8">
        <v>12032</v>
      </c>
      <c r="F299" s="8">
        <v>7199</v>
      </c>
      <c r="G299" s="8">
        <v>23813</v>
      </c>
    </row>
    <row r="300" spans="1:7">
      <c r="A300" t="s">
        <v>693</v>
      </c>
      <c r="B300" t="s">
        <v>1195</v>
      </c>
      <c r="C300" s="8">
        <v>37600</v>
      </c>
      <c r="D300" s="8">
        <v>10873</v>
      </c>
      <c r="E300" s="8">
        <v>2851</v>
      </c>
      <c r="F300" s="8">
        <v>2079</v>
      </c>
      <c r="G300" s="8">
        <v>3371</v>
      </c>
    </row>
    <row r="301" spans="1:7">
      <c r="A301" t="s">
        <v>695</v>
      </c>
      <c r="B301" t="s">
        <v>1196</v>
      </c>
      <c r="C301" s="8">
        <v>4623770</v>
      </c>
      <c r="D301" s="8">
        <v>320182</v>
      </c>
      <c r="E301" s="8">
        <v>12032</v>
      </c>
      <c r="F301" s="8">
        <v>7199</v>
      </c>
      <c r="G301" s="8">
        <v>23358</v>
      </c>
    </row>
    <row r="302" spans="1:7">
      <c r="A302" t="s">
        <v>697</v>
      </c>
      <c r="B302" t="s">
        <v>1197</v>
      </c>
      <c r="C302" s="8">
        <v>37365</v>
      </c>
      <c r="D302" s="8">
        <v>10654</v>
      </c>
      <c r="E302" s="8">
        <v>2851</v>
      </c>
      <c r="F302" s="8">
        <v>2079</v>
      </c>
      <c r="G302" s="8">
        <v>3304</v>
      </c>
    </row>
    <row r="303" spans="1:7">
      <c r="A303" t="s">
        <v>699</v>
      </c>
      <c r="B303" t="s">
        <v>1198</v>
      </c>
      <c r="C303" s="8">
        <v>1201360</v>
      </c>
      <c r="D303" s="8">
        <v>78448</v>
      </c>
      <c r="E303" s="8">
        <v>4791</v>
      </c>
      <c r="F303" s="8">
        <v>3438</v>
      </c>
      <c r="G303" s="8">
        <v>8558</v>
      </c>
    </row>
    <row r="304" spans="1:7">
      <c r="A304" t="s">
        <v>701</v>
      </c>
      <c r="B304" t="s">
        <v>1199</v>
      </c>
      <c r="C304" s="8">
        <v>16664</v>
      </c>
      <c r="D304" s="8">
        <v>4810</v>
      </c>
      <c r="E304" s="8">
        <v>1830</v>
      </c>
      <c r="F304" s="8">
        <v>1657</v>
      </c>
      <c r="G304" s="8">
        <v>2186</v>
      </c>
    </row>
    <row r="305" spans="1:7">
      <c r="A305" t="s">
        <v>703</v>
      </c>
      <c r="B305" t="s">
        <v>1200</v>
      </c>
      <c r="C305" s="8">
        <v>1390628</v>
      </c>
      <c r="D305" s="8">
        <v>77054</v>
      </c>
      <c r="E305" s="8">
        <v>2590</v>
      </c>
      <c r="F305" s="8">
        <v>1546</v>
      </c>
      <c r="G305" s="8">
        <v>6627</v>
      </c>
    </row>
    <row r="306" spans="1:7">
      <c r="A306" t="s">
        <v>705</v>
      </c>
      <c r="B306" t="s">
        <v>1201</v>
      </c>
      <c r="C306" s="8">
        <v>20214</v>
      </c>
      <c r="D306" s="8">
        <v>5118</v>
      </c>
      <c r="E306" s="8">
        <v>968</v>
      </c>
      <c r="F306" s="8">
        <v>861</v>
      </c>
      <c r="G306" s="8">
        <v>1532</v>
      </c>
    </row>
    <row r="307" spans="1:7">
      <c r="A307" t="s">
        <v>707</v>
      </c>
      <c r="B307" t="s">
        <v>1202</v>
      </c>
      <c r="C307" s="8">
        <v>4496309</v>
      </c>
      <c r="D307" s="8">
        <v>309282</v>
      </c>
      <c r="E307" s="8">
        <v>11309</v>
      </c>
      <c r="F307" s="8">
        <v>7012</v>
      </c>
      <c r="G307" s="8">
        <v>22575</v>
      </c>
    </row>
    <row r="308" spans="1:7">
      <c r="A308" t="s">
        <v>709</v>
      </c>
      <c r="B308" t="s">
        <v>1203</v>
      </c>
      <c r="C308" s="8">
        <v>37810</v>
      </c>
      <c r="D308" s="8">
        <v>10678</v>
      </c>
      <c r="E308" s="8">
        <v>2821</v>
      </c>
      <c r="F308" s="8">
        <v>2077</v>
      </c>
      <c r="G308" s="8">
        <v>3246</v>
      </c>
    </row>
    <row r="309" spans="1:7">
      <c r="A309" t="s">
        <v>711</v>
      </c>
      <c r="B309" t="s">
        <v>1204</v>
      </c>
      <c r="C309" s="8">
        <v>514215</v>
      </c>
      <c r="D309" s="8">
        <v>34515</v>
      </c>
      <c r="E309" s="8">
        <v>585</v>
      </c>
      <c r="F309" s="8">
        <v>456</v>
      </c>
      <c r="G309" s="8">
        <v>1095</v>
      </c>
    </row>
    <row r="310" spans="1:7">
      <c r="A310" t="s">
        <v>713</v>
      </c>
      <c r="B310" t="s">
        <v>1205</v>
      </c>
      <c r="C310" s="8">
        <v>13879</v>
      </c>
      <c r="D310" s="8">
        <v>3432</v>
      </c>
      <c r="E310" s="8">
        <v>461</v>
      </c>
      <c r="F310" s="8">
        <v>454</v>
      </c>
      <c r="G310" s="8">
        <v>504</v>
      </c>
    </row>
    <row r="311" spans="1:7">
      <c r="A311" t="s">
        <v>715</v>
      </c>
      <c r="B311" t="s">
        <v>1206</v>
      </c>
      <c r="C311" s="8">
        <v>39846</v>
      </c>
      <c r="D311" s="8">
        <v>6844</v>
      </c>
      <c r="E311" s="8">
        <v>0</v>
      </c>
      <c r="F311" s="8">
        <v>0</v>
      </c>
      <c r="G311" s="8">
        <v>455</v>
      </c>
    </row>
    <row r="312" spans="1:7">
      <c r="A312" t="s">
        <v>717</v>
      </c>
      <c r="B312" t="s">
        <v>1207</v>
      </c>
      <c r="C312" s="8">
        <v>4510</v>
      </c>
      <c r="D312" s="8">
        <v>1753</v>
      </c>
      <c r="E312" s="8">
        <v>236</v>
      </c>
      <c r="F312" s="8">
        <v>236</v>
      </c>
      <c r="G312" s="8">
        <v>417</v>
      </c>
    </row>
    <row r="313" spans="1:7">
      <c r="A313" t="s">
        <v>719</v>
      </c>
      <c r="B313" t="s">
        <v>1208</v>
      </c>
      <c r="C313" s="8">
        <v>45245000</v>
      </c>
      <c r="D313" s="8">
        <v>4170474</v>
      </c>
      <c r="E313" s="8">
        <v>163080</v>
      </c>
      <c r="F313" s="8">
        <v>109203</v>
      </c>
      <c r="G313" s="8">
        <v>316369</v>
      </c>
    </row>
    <row r="314" spans="1:7">
      <c r="A314" t="s">
        <v>721</v>
      </c>
      <c r="B314" t="s">
        <v>1209</v>
      </c>
      <c r="C314" s="8">
        <v>222050</v>
      </c>
      <c r="D314" s="8">
        <v>63522</v>
      </c>
      <c r="E314" s="8">
        <v>16565</v>
      </c>
      <c r="F314" s="8">
        <v>11298</v>
      </c>
      <c r="G314" s="8">
        <v>20963</v>
      </c>
    </row>
    <row r="315" spans="1:7">
      <c r="A315" t="s">
        <v>723</v>
      </c>
      <c r="B315" t="s">
        <v>1210</v>
      </c>
      <c r="C315" s="8">
        <v>10072524</v>
      </c>
      <c r="D315" s="8">
        <v>1023093</v>
      </c>
      <c r="E315" s="8">
        <v>30951</v>
      </c>
      <c r="F315" s="8">
        <v>15281</v>
      </c>
      <c r="G315" s="8">
        <v>68362</v>
      </c>
    </row>
    <row r="316" spans="1:7">
      <c r="A316" t="s">
        <v>725</v>
      </c>
      <c r="B316" t="s">
        <v>1211</v>
      </c>
      <c r="C316" s="8">
        <v>98806</v>
      </c>
      <c r="D316" s="8">
        <v>26472</v>
      </c>
      <c r="E316" s="8">
        <v>7110</v>
      </c>
      <c r="F316" s="8">
        <v>4656</v>
      </c>
      <c r="G316" s="8">
        <v>8925</v>
      </c>
    </row>
    <row r="317" spans="1:7">
      <c r="A317" t="s">
        <v>727</v>
      </c>
      <c r="B317" t="s">
        <v>1212</v>
      </c>
      <c r="C317" s="8">
        <v>9577144</v>
      </c>
      <c r="D317" s="8">
        <v>906410</v>
      </c>
      <c r="E317" s="8">
        <v>29382</v>
      </c>
      <c r="F317" s="8">
        <v>14597</v>
      </c>
      <c r="G317" s="8">
        <v>61994</v>
      </c>
    </row>
    <row r="318" spans="1:7">
      <c r="A318" t="s">
        <v>729</v>
      </c>
      <c r="B318" t="s">
        <v>1213</v>
      </c>
      <c r="C318" s="8">
        <v>97049</v>
      </c>
      <c r="D318" s="8">
        <v>24373</v>
      </c>
      <c r="E318" s="8">
        <v>6609</v>
      </c>
      <c r="F318" s="8">
        <v>4104</v>
      </c>
      <c r="G318" s="8">
        <v>7827</v>
      </c>
    </row>
    <row r="319" spans="1:7">
      <c r="A319" t="s">
        <v>731</v>
      </c>
      <c r="B319" t="s">
        <v>1214</v>
      </c>
      <c r="C319" s="8">
        <v>6773354</v>
      </c>
      <c r="D319" s="8">
        <v>630174</v>
      </c>
      <c r="E319" s="8">
        <v>21114</v>
      </c>
      <c r="F319" s="8">
        <v>9010</v>
      </c>
      <c r="G319" s="8">
        <v>45863</v>
      </c>
    </row>
    <row r="320" spans="1:7">
      <c r="A320" t="s">
        <v>733</v>
      </c>
      <c r="B320" t="s">
        <v>1215</v>
      </c>
      <c r="C320" s="8">
        <v>79418</v>
      </c>
      <c r="D320" s="8">
        <v>21388</v>
      </c>
      <c r="E320" s="8">
        <v>5689</v>
      </c>
      <c r="F320" s="8">
        <v>3183</v>
      </c>
      <c r="G320" s="8">
        <v>6814</v>
      </c>
    </row>
    <row r="321" spans="1:7">
      <c r="A321" t="s">
        <v>735</v>
      </c>
      <c r="B321" t="s">
        <v>1216</v>
      </c>
      <c r="C321" s="8">
        <v>910028</v>
      </c>
      <c r="D321" s="8">
        <v>101322</v>
      </c>
      <c r="E321" s="8">
        <v>2955</v>
      </c>
      <c r="F321" s="8">
        <v>2367</v>
      </c>
      <c r="G321" s="8">
        <v>6663</v>
      </c>
    </row>
    <row r="322" spans="1:7">
      <c r="A322" t="s">
        <v>737</v>
      </c>
      <c r="B322" t="s">
        <v>1217</v>
      </c>
      <c r="C322" s="8">
        <v>26724</v>
      </c>
      <c r="D322" s="8">
        <v>9546</v>
      </c>
      <c r="E322" s="8">
        <v>1439</v>
      </c>
      <c r="F322" s="8">
        <v>1129</v>
      </c>
      <c r="G322" s="8">
        <v>2147</v>
      </c>
    </row>
    <row r="323" spans="1:7">
      <c r="A323" t="s">
        <v>739</v>
      </c>
      <c r="B323" t="s">
        <v>1218</v>
      </c>
      <c r="C323" s="8">
        <v>43363</v>
      </c>
      <c r="D323" s="8">
        <v>3888</v>
      </c>
      <c r="E323" s="8">
        <v>0</v>
      </c>
      <c r="F323" s="8">
        <v>0</v>
      </c>
      <c r="G323" s="8">
        <v>75</v>
      </c>
    </row>
    <row r="324" spans="1:7">
      <c r="A324" t="s">
        <v>741</v>
      </c>
      <c r="B324" t="s">
        <v>1219</v>
      </c>
      <c r="C324" s="8">
        <v>4568</v>
      </c>
      <c r="D324" s="8">
        <v>1605</v>
      </c>
      <c r="E324" s="8">
        <v>236</v>
      </c>
      <c r="F324" s="8">
        <v>236</v>
      </c>
      <c r="G324" s="8">
        <v>125</v>
      </c>
    </row>
    <row r="325" spans="1:7">
      <c r="A325" t="s">
        <v>743</v>
      </c>
      <c r="B325" t="s">
        <v>1220</v>
      </c>
      <c r="C325" s="8">
        <v>2336490</v>
      </c>
      <c r="D325" s="8">
        <v>195236</v>
      </c>
      <c r="E325" s="8">
        <v>6557</v>
      </c>
      <c r="F325" s="8">
        <v>4693</v>
      </c>
      <c r="G325" s="8">
        <v>10948</v>
      </c>
    </row>
    <row r="326" spans="1:7">
      <c r="A326" t="s">
        <v>745</v>
      </c>
      <c r="B326" t="s">
        <v>1221</v>
      </c>
      <c r="C326" s="8">
        <v>40444</v>
      </c>
      <c r="D326" s="8">
        <v>10957</v>
      </c>
      <c r="E326" s="8">
        <v>2513</v>
      </c>
      <c r="F326" s="8">
        <v>2164</v>
      </c>
      <c r="G326" s="8">
        <v>3153</v>
      </c>
    </row>
    <row r="327" spans="1:7">
      <c r="A327" t="s">
        <v>747</v>
      </c>
      <c r="B327" t="s">
        <v>1222</v>
      </c>
      <c r="C327" s="8">
        <v>495380</v>
      </c>
      <c r="D327" s="8">
        <v>116683</v>
      </c>
      <c r="E327" s="8">
        <v>1569</v>
      </c>
      <c r="F327" s="8">
        <v>684</v>
      </c>
      <c r="G327" s="8">
        <v>6368</v>
      </c>
    </row>
    <row r="328" spans="1:7">
      <c r="A328" t="s">
        <v>749</v>
      </c>
      <c r="B328" t="s">
        <v>1223</v>
      </c>
      <c r="C328" s="8">
        <v>18714</v>
      </c>
      <c r="D328" s="8">
        <v>7929</v>
      </c>
      <c r="E328" s="8">
        <v>1131</v>
      </c>
      <c r="F328" s="8">
        <v>991</v>
      </c>
      <c r="G328" s="8">
        <v>2504</v>
      </c>
    </row>
    <row r="329" spans="1:7">
      <c r="A329" t="s">
        <v>751</v>
      </c>
      <c r="B329" t="s">
        <v>1224</v>
      </c>
      <c r="C329" s="8">
        <v>27138945</v>
      </c>
      <c r="D329" s="8">
        <v>2596068</v>
      </c>
      <c r="E329" s="8">
        <v>113314</v>
      </c>
      <c r="F329" s="8">
        <v>82970</v>
      </c>
      <c r="G329" s="8">
        <v>207359</v>
      </c>
    </row>
    <row r="330" spans="1:7">
      <c r="A330" t="s">
        <v>753</v>
      </c>
      <c r="B330" t="s">
        <v>1225</v>
      </c>
      <c r="C330" s="8">
        <v>129679</v>
      </c>
      <c r="D330" s="8">
        <v>40636</v>
      </c>
      <c r="E330" s="8">
        <v>10620</v>
      </c>
      <c r="F330" s="8">
        <v>8141</v>
      </c>
      <c r="G330" s="8">
        <v>13592</v>
      </c>
    </row>
    <row r="331" spans="1:7">
      <c r="A331" t="s">
        <v>755</v>
      </c>
      <c r="B331" t="s">
        <v>1226</v>
      </c>
      <c r="C331" s="8">
        <v>24230185</v>
      </c>
      <c r="D331" s="8">
        <v>2094356</v>
      </c>
      <c r="E331" s="8">
        <v>94859</v>
      </c>
      <c r="F331" s="8">
        <v>68991</v>
      </c>
      <c r="G331" s="8">
        <v>175236</v>
      </c>
    </row>
    <row r="332" spans="1:7">
      <c r="A332" t="s">
        <v>757</v>
      </c>
      <c r="B332" t="s">
        <v>1227</v>
      </c>
      <c r="C332" s="8">
        <v>126291</v>
      </c>
      <c r="D332" s="8">
        <v>34023</v>
      </c>
      <c r="E332" s="8">
        <v>9004</v>
      </c>
      <c r="F332" s="8">
        <v>6660</v>
      </c>
      <c r="G332" s="8">
        <v>11841</v>
      </c>
    </row>
    <row r="333" spans="1:7">
      <c r="A333" t="s">
        <v>759</v>
      </c>
      <c r="B333" t="s">
        <v>1228</v>
      </c>
      <c r="C333" s="8">
        <v>18680072</v>
      </c>
      <c r="D333" s="8">
        <v>1680691</v>
      </c>
      <c r="E333" s="8">
        <v>77394</v>
      </c>
      <c r="F333" s="8">
        <v>56231</v>
      </c>
      <c r="G333" s="8">
        <v>144878</v>
      </c>
    </row>
    <row r="334" spans="1:7">
      <c r="A334" t="s">
        <v>761</v>
      </c>
      <c r="B334" t="s">
        <v>1229</v>
      </c>
      <c r="C334" s="8">
        <v>110802</v>
      </c>
      <c r="D334" s="8">
        <v>29852</v>
      </c>
      <c r="E334" s="8">
        <v>7762</v>
      </c>
      <c r="F334" s="8">
        <v>5648</v>
      </c>
      <c r="G334" s="8">
        <v>11021</v>
      </c>
    </row>
    <row r="335" spans="1:7">
      <c r="A335" t="s">
        <v>763</v>
      </c>
      <c r="B335" t="s">
        <v>1230</v>
      </c>
      <c r="C335" s="8">
        <v>3318272</v>
      </c>
      <c r="D335" s="8">
        <v>325138</v>
      </c>
      <c r="E335" s="8">
        <v>13295</v>
      </c>
      <c r="F335" s="8">
        <v>9589</v>
      </c>
      <c r="G335" s="8">
        <v>23266</v>
      </c>
    </row>
    <row r="336" spans="1:7">
      <c r="A336" t="s">
        <v>765</v>
      </c>
      <c r="B336" t="s">
        <v>1231</v>
      </c>
      <c r="C336" s="8">
        <v>41929</v>
      </c>
      <c r="D336" s="8">
        <v>16323</v>
      </c>
      <c r="E336" s="8">
        <v>2649</v>
      </c>
      <c r="F336" s="8">
        <v>2162</v>
      </c>
      <c r="G336" s="8">
        <v>3284</v>
      </c>
    </row>
    <row r="337" spans="1:7">
      <c r="A337" t="s">
        <v>767</v>
      </c>
      <c r="B337" t="s">
        <v>1232</v>
      </c>
      <c r="C337" s="8">
        <v>660970</v>
      </c>
      <c r="D337" s="8">
        <v>45592</v>
      </c>
      <c r="E337" s="8">
        <v>1205</v>
      </c>
      <c r="F337" s="8">
        <v>515</v>
      </c>
      <c r="G337" s="8">
        <v>1830</v>
      </c>
    </row>
    <row r="338" spans="1:7">
      <c r="A338" t="s">
        <v>769</v>
      </c>
      <c r="B338" t="s">
        <v>1233</v>
      </c>
      <c r="C338" s="8">
        <v>14877</v>
      </c>
      <c r="D338" s="8">
        <v>5132</v>
      </c>
      <c r="E338" s="8">
        <v>656</v>
      </c>
      <c r="F338" s="8">
        <v>351</v>
      </c>
      <c r="G338" s="8">
        <v>731</v>
      </c>
    </row>
    <row r="339" spans="1:7">
      <c r="A339" t="s">
        <v>771</v>
      </c>
      <c r="B339" t="s">
        <v>1234</v>
      </c>
      <c r="C339" s="8">
        <v>2901188</v>
      </c>
      <c r="D339" s="8">
        <v>127705</v>
      </c>
      <c r="E339" s="8">
        <v>6225</v>
      </c>
      <c r="F339" s="8">
        <v>4759</v>
      </c>
      <c r="G339" s="8">
        <v>10035</v>
      </c>
    </row>
    <row r="340" spans="1:7">
      <c r="A340" t="s">
        <v>773</v>
      </c>
      <c r="B340" t="s">
        <v>1235</v>
      </c>
      <c r="C340" s="8">
        <v>37100</v>
      </c>
      <c r="D340" s="8">
        <v>9045</v>
      </c>
      <c r="E340" s="8">
        <v>2016</v>
      </c>
      <c r="F340" s="8">
        <v>2049</v>
      </c>
      <c r="G340" s="8">
        <v>2563</v>
      </c>
    </row>
    <row r="341" spans="1:7">
      <c r="A341" t="s">
        <v>775</v>
      </c>
      <c r="B341" t="s">
        <v>1236</v>
      </c>
      <c r="C341" s="8">
        <v>2908760</v>
      </c>
      <c r="D341" s="8">
        <v>501712</v>
      </c>
      <c r="E341" s="8">
        <v>18455</v>
      </c>
      <c r="F341" s="8">
        <v>13979</v>
      </c>
      <c r="G341" s="8">
        <v>32123</v>
      </c>
    </row>
    <row r="342" spans="1:7">
      <c r="A342" t="s">
        <v>777</v>
      </c>
      <c r="B342" t="s">
        <v>1237</v>
      </c>
      <c r="C342" s="8">
        <v>38928</v>
      </c>
      <c r="D342" s="8">
        <v>18542</v>
      </c>
      <c r="E342" s="8">
        <v>4841</v>
      </c>
      <c r="F342" s="8">
        <v>4377</v>
      </c>
      <c r="G342" s="8">
        <v>5138</v>
      </c>
    </row>
    <row r="343" spans="1:7">
      <c r="A343" t="s">
        <v>779</v>
      </c>
      <c r="B343" t="s">
        <v>1238</v>
      </c>
      <c r="C343" s="8">
        <v>8033531</v>
      </c>
      <c r="D343" s="8">
        <v>551313</v>
      </c>
      <c r="E343" s="8">
        <v>18815</v>
      </c>
      <c r="F343" s="8">
        <v>10952</v>
      </c>
      <c r="G343" s="8">
        <v>40648</v>
      </c>
    </row>
    <row r="344" spans="1:7">
      <c r="A344" t="s">
        <v>781</v>
      </c>
      <c r="B344" t="s">
        <v>1239</v>
      </c>
      <c r="C344" s="8">
        <v>44130</v>
      </c>
      <c r="D344" s="8">
        <v>14627</v>
      </c>
      <c r="E344" s="8">
        <v>3011</v>
      </c>
      <c r="F344" s="8">
        <v>2059</v>
      </c>
      <c r="G344" s="8">
        <v>3892</v>
      </c>
    </row>
    <row r="345" spans="1:7">
      <c r="A345" t="s">
        <v>783</v>
      </c>
      <c r="B345" t="s">
        <v>1240</v>
      </c>
      <c r="C345" s="8">
        <v>7982440</v>
      </c>
      <c r="D345" s="8">
        <v>541429</v>
      </c>
      <c r="E345" s="8">
        <v>18717</v>
      </c>
      <c r="F345" s="8">
        <v>10854</v>
      </c>
      <c r="G345" s="8">
        <v>40250</v>
      </c>
    </row>
    <row r="346" spans="1:7">
      <c r="A346" t="s">
        <v>785</v>
      </c>
      <c r="B346" t="s">
        <v>1241</v>
      </c>
      <c r="C346" s="8">
        <v>43301</v>
      </c>
      <c r="D346" s="8">
        <v>14309</v>
      </c>
      <c r="E346" s="8">
        <v>3005</v>
      </c>
      <c r="F346" s="8">
        <v>2025</v>
      </c>
      <c r="G346" s="8">
        <v>3921</v>
      </c>
    </row>
    <row r="347" spans="1:7">
      <c r="A347" t="s">
        <v>787</v>
      </c>
      <c r="B347" t="s">
        <v>1242</v>
      </c>
      <c r="C347" s="8">
        <v>2500388</v>
      </c>
      <c r="D347" s="8">
        <v>162827</v>
      </c>
      <c r="E347" s="8">
        <v>9032</v>
      </c>
      <c r="F347" s="8">
        <v>5917</v>
      </c>
      <c r="G347" s="8">
        <v>16914</v>
      </c>
    </row>
    <row r="348" spans="1:7">
      <c r="A348" t="s">
        <v>789</v>
      </c>
      <c r="B348" t="s">
        <v>1243</v>
      </c>
      <c r="C348" s="8">
        <v>28071</v>
      </c>
      <c r="D348" s="8">
        <v>7819</v>
      </c>
      <c r="E348" s="8">
        <v>1912</v>
      </c>
      <c r="F348" s="8">
        <v>1536</v>
      </c>
      <c r="G348" s="8">
        <v>2714</v>
      </c>
    </row>
    <row r="349" spans="1:7">
      <c r="A349" t="s">
        <v>791</v>
      </c>
      <c r="B349" t="s">
        <v>1244</v>
      </c>
      <c r="C349" s="8">
        <v>2392575</v>
      </c>
      <c r="D349" s="8">
        <v>129694</v>
      </c>
      <c r="E349" s="8">
        <v>4995</v>
      </c>
      <c r="F349" s="8">
        <v>3064</v>
      </c>
      <c r="G349" s="8">
        <v>11609</v>
      </c>
    </row>
    <row r="350" spans="1:7">
      <c r="A350" t="s">
        <v>793</v>
      </c>
      <c r="B350" t="s">
        <v>1245</v>
      </c>
      <c r="C350" s="8">
        <v>24953</v>
      </c>
      <c r="D350" s="8">
        <v>7410</v>
      </c>
      <c r="E350" s="8">
        <v>1460</v>
      </c>
      <c r="F350" s="8">
        <v>956</v>
      </c>
      <c r="G350" s="8">
        <v>2228</v>
      </c>
    </row>
    <row r="351" spans="1:7">
      <c r="A351" t="s">
        <v>795</v>
      </c>
      <c r="B351" t="s">
        <v>1246</v>
      </c>
      <c r="C351" s="8">
        <v>7698591</v>
      </c>
      <c r="D351" s="8">
        <v>519627</v>
      </c>
      <c r="E351" s="8">
        <v>18134</v>
      </c>
      <c r="F351" s="8">
        <v>10396</v>
      </c>
      <c r="G351" s="8">
        <v>39142</v>
      </c>
    </row>
    <row r="352" spans="1:7">
      <c r="A352" t="s">
        <v>797</v>
      </c>
      <c r="B352" t="s">
        <v>1247</v>
      </c>
      <c r="C352" s="8">
        <v>44474</v>
      </c>
      <c r="D352" s="8">
        <v>14091</v>
      </c>
      <c r="E352" s="8">
        <v>3040</v>
      </c>
      <c r="F352" s="8">
        <v>1978</v>
      </c>
      <c r="G352" s="8">
        <v>3885</v>
      </c>
    </row>
    <row r="353" spans="1:7">
      <c r="A353" t="s">
        <v>799</v>
      </c>
      <c r="B353" t="s">
        <v>1248</v>
      </c>
      <c r="C353" s="8">
        <v>781707</v>
      </c>
      <c r="D353" s="8">
        <v>54670</v>
      </c>
      <c r="E353" s="8">
        <v>1683</v>
      </c>
      <c r="F353" s="8">
        <v>1556</v>
      </c>
      <c r="G353" s="8">
        <v>2359</v>
      </c>
    </row>
    <row r="354" spans="1:7">
      <c r="A354" t="s">
        <v>801</v>
      </c>
      <c r="B354" t="s">
        <v>1249</v>
      </c>
      <c r="C354" s="8">
        <v>17358</v>
      </c>
      <c r="D354" s="8">
        <v>3992</v>
      </c>
      <c r="E354" s="8">
        <v>921</v>
      </c>
      <c r="F354" s="8">
        <v>887</v>
      </c>
      <c r="G354" s="8">
        <v>1046</v>
      </c>
    </row>
    <row r="355" spans="1:7">
      <c r="A355" t="s">
        <v>803</v>
      </c>
      <c r="B355" t="s">
        <v>1250</v>
      </c>
      <c r="C355" s="8">
        <v>51091</v>
      </c>
      <c r="D355" s="8">
        <v>9884</v>
      </c>
      <c r="E355" s="8">
        <v>98</v>
      </c>
      <c r="F355" s="8">
        <v>98</v>
      </c>
      <c r="G355" s="8">
        <v>398</v>
      </c>
    </row>
    <row r="356" spans="1:7">
      <c r="A356" t="s">
        <v>805</v>
      </c>
      <c r="B356" t="s">
        <v>1251</v>
      </c>
      <c r="C356" s="8">
        <v>3979</v>
      </c>
      <c r="D356" s="8">
        <v>1804</v>
      </c>
      <c r="E356" s="8">
        <v>161</v>
      </c>
      <c r="F356" s="8">
        <v>161</v>
      </c>
      <c r="G356" s="8">
        <v>301</v>
      </c>
    </row>
    <row r="357" spans="1:7">
      <c r="A357" t="s">
        <v>807</v>
      </c>
      <c r="B357" t="s">
        <v>1252</v>
      </c>
      <c r="C357" s="8">
        <v>136580305</v>
      </c>
      <c r="D357" s="8">
        <v>11310197</v>
      </c>
      <c r="E357" s="8">
        <v>701094</v>
      </c>
      <c r="F357" s="8">
        <v>502828</v>
      </c>
      <c r="G357" s="8">
        <v>1282336</v>
      </c>
    </row>
    <row r="358" spans="1:7">
      <c r="A358" t="s">
        <v>809</v>
      </c>
      <c r="B358" t="s">
        <v>1253</v>
      </c>
      <c r="C358" s="8">
        <v>452366</v>
      </c>
      <c r="D358" s="8">
        <v>91737</v>
      </c>
      <c r="E358" s="8">
        <v>23335</v>
      </c>
      <c r="F358" s="8">
        <v>18127</v>
      </c>
      <c r="G358" s="8">
        <v>29558</v>
      </c>
    </row>
    <row r="359" spans="1:7">
      <c r="A359" t="s">
        <v>811</v>
      </c>
      <c r="B359" t="s">
        <v>1254</v>
      </c>
      <c r="C359" s="8">
        <v>24994686</v>
      </c>
      <c r="D359" s="8">
        <v>2270212</v>
      </c>
      <c r="E359" s="8">
        <v>129066</v>
      </c>
      <c r="F359" s="8">
        <v>82354</v>
      </c>
      <c r="G359" s="8">
        <v>263854</v>
      </c>
    </row>
    <row r="360" spans="1:7">
      <c r="A360" t="s">
        <v>813</v>
      </c>
      <c r="B360" t="s">
        <v>1255</v>
      </c>
      <c r="C360" s="8">
        <v>167342</v>
      </c>
      <c r="D360" s="8">
        <v>33843</v>
      </c>
      <c r="E360" s="8">
        <v>9769</v>
      </c>
      <c r="F360" s="8">
        <v>7398</v>
      </c>
      <c r="G360" s="8">
        <v>12342</v>
      </c>
    </row>
    <row r="361" spans="1:7">
      <c r="A361" t="s">
        <v>815</v>
      </c>
      <c r="B361" t="s">
        <v>1256</v>
      </c>
      <c r="C361" s="8">
        <v>24305099</v>
      </c>
      <c r="D361" s="8">
        <v>2142018</v>
      </c>
      <c r="E361" s="8">
        <v>124338</v>
      </c>
      <c r="F361" s="8">
        <v>79729</v>
      </c>
      <c r="G361" s="8">
        <v>252591</v>
      </c>
    </row>
    <row r="362" spans="1:7">
      <c r="A362" t="s">
        <v>817</v>
      </c>
      <c r="B362" t="s">
        <v>1257</v>
      </c>
      <c r="C362" s="8">
        <v>166198</v>
      </c>
      <c r="D362" s="8">
        <v>33740</v>
      </c>
      <c r="E362" s="8">
        <v>9297</v>
      </c>
      <c r="F362" s="8">
        <v>6877</v>
      </c>
      <c r="G362" s="8">
        <v>11887</v>
      </c>
    </row>
    <row r="363" spans="1:7">
      <c r="A363" t="s">
        <v>819</v>
      </c>
      <c r="B363" t="s">
        <v>1258</v>
      </c>
      <c r="C363" s="8">
        <v>20511675</v>
      </c>
      <c r="D363" s="8">
        <v>1805708</v>
      </c>
      <c r="E363" s="8">
        <v>110801</v>
      </c>
      <c r="F363" s="8">
        <v>71889</v>
      </c>
      <c r="G363" s="8">
        <v>224857</v>
      </c>
    </row>
    <row r="364" spans="1:7">
      <c r="A364" t="s">
        <v>821</v>
      </c>
      <c r="B364" t="s">
        <v>1259</v>
      </c>
      <c r="C364" s="8">
        <v>153309</v>
      </c>
      <c r="D364" s="8">
        <v>32695</v>
      </c>
      <c r="E364" s="8">
        <v>8557</v>
      </c>
      <c r="F364" s="8">
        <v>6437</v>
      </c>
      <c r="G364" s="8">
        <v>10981</v>
      </c>
    </row>
    <row r="365" spans="1:7">
      <c r="A365" t="s">
        <v>823</v>
      </c>
      <c r="B365" t="s">
        <v>1260</v>
      </c>
      <c r="C365" s="8">
        <v>2140699</v>
      </c>
      <c r="D365" s="8">
        <v>203670</v>
      </c>
      <c r="E365" s="8">
        <v>9143</v>
      </c>
      <c r="F365" s="8">
        <v>5498</v>
      </c>
      <c r="G365" s="8">
        <v>18465</v>
      </c>
    </row>
    <row r="366" spans="1:7">
      <c r="A366" t="s">
        <v>825</v>
      </c>
      <c r="B366" t="s">
        <v>1261</v>
      </c>
      <c r="C366" s="8">
        <v>39233</v>
      </c>
      <c r="D366" s="8">
        <v>12491</v>
      </c>
      <c r="E366" s="8">
        <v>2566</v>
      </c>
      <c r="F366" s="8">
        <v>1590</v>
      </c>
      <c r="G366" s="8">
        <v>4045</v>
      </c>
    </row>
    <row r="367" spans="1:7">
      <c r="A367" t="s">
        <v>827</v>
      </c>
      <c r="B367" t="s">
        <v>1262</v>
      </c>
      <c r="C367" s="8">
        <v>55175</v>
      </c>
      <c r="D367" s="8">
        <v>4609</v>
      </c>
      <c r="E367" s="8">
        <v>0</v>
      </c>
      <c r="F367" s="8">
        <v>0</v>
      </c>
      <c r="G367" s="8">
        <v>463</v>
      </c>
    </row>
    <row r="368" spans="1:7">
      <c r="A368" t="s">
        <v>829</v>
      </c>
      <c r="B368" t="s">
        <v>1263</v>
      </c>
      <c r="C368" s="8">
        <v>5522</v>
      </c>
      <c r="D368" s="8">
        <v>1583</v>
      </c>
      <c r="E368" s="8">
        <v>236</v>
      </c>
      <c r="F368" s="8">
        <v>236</v>
      </c>
      <c r="G368" s="8">
        <v>534</v>
      </c>
    </row>
    <row r="369" spans="1:7">
      <c r="A369" t="s">
        <v>831</v>
      </c>
      <c r="B369" t="s">
        <v>1264</v>
      </c>
      <c r="C369" s="8">
        <v>2350016</v>
      </c>
      <c r="D369" s="8">
        <v>178412</v>
      </c>
      <c r="E369" s="8">
        <v>6612</v>
      </c>
      <c r="F369" s="8">
        <v>4363</v>
      </c>
      <c r="G369" s="8">
        <v>13721</v>
      </c>
    </row>
    <row r="370" spans="1:7">
      <c r="A370" t="s">
        <v>833</v>
      </c>
      <c r="B370" t="s">
        <v>1265</v>
      </c>
      <c r="C370" s="8">
        <v>38594</v>
      </c>
      <c r="D370" s="8">
        <v>12882</v>
      </c>
      <c r="E370" s="8">
        <v>2346</v>
      </c>
      <c r="F370" s="8">
        <v>1876</v>
      </c>
      <c r="G370" s="8">
        <v>3143</v>
      </c>
    </row>
    <row r="371" spans="1:7">
      <c r="A371" t="s">
        <v>835</v>
      </c>
      <c r="B371" t="s">
        <v>1266</v>
      </c>
      <c r="C371" s="8">
        <v>689587</v>
      </c>
      <c r="D371" s="8">
        <v>128194</v>
      </c>
      <c r="E371" s="8">
        <v>4728</v>
      </c>
      <c r="F371" s="8">
        <v>2625</v>
      </c>
      <c r="G371" s="8">
        <v>11263</v>
      </c>
    </row>
    <row r="372" spans="1:7">
      <c r="A372" t="s">
        <v>837</v>
      </c>
      <c r="B372" t="s">
        <v>1267</v>
      </c>
      <c r="C372" s="8">
        <v>24148</v>
      </c>
      <c r="D372" s="8">
        <v>10102</v>
      </c>
      <c r="E372" s="8">
        <v>2291</v>
      </c>
      <c r="F372" s="8">
        <v>1187</v>
      </c>
      <c r="G372" s="8">
        <v>3565</v>
      </c>
    </row>
    <row r="373" spans="1:7">
      <c r="A373" t="s">
        <v>839</v>
      </c>
      <c r="B373" t="s">
        <v>1268</v>
      </c>
      <c r="C373" s="8">
        <v>87496294</v>
      </c>
      <c r="D373" s="8">
        <v>7387202</v>
      </c>
      <c r="E373" s="8">
        <v>487017</v>
      </c>
      <c r="F373" s="8">
        <v>364918</v>
      </c>
      <c r="G373" s="8">
        <v>856879</v>
      </c>
    </row>
    <row r="374" spans="1:7">
      <c r="A374" t="s">
        <v>841</v>
      </c>
      <c r="B374" t="s">
        <v>1269</v>
      </c>
      <c r="C374" s="8">
        <v>261466</v>
      </c>
      <c r="D374" s="8">
        <v>59366</v>
      </c>
      <c r="E374" s="8">
        <v>14671</v>
      </c>
      <c r="F374" s="8">
        <v>12504</v>
      </c>
      <c r="G374" s="8">
        <v>19007</v>
      </c>
    </row>
    <row r="375" spans="1:7">
      <c r="A375" t="s">
        <v>843</v>
      </c>
      <c r="B375" t="s">
        <v>1270</v>
      </c>
      <c r="C375" s="8">
        <v>83349809</v>
      </c>
      <c r="D375" s="8">
        <v>6722254</v>
      </c>
      <c r="E375" s="8">
        <v>461195</v>
      </c>
      <c r="F375" s="8">
        <v>347361</v>
      </c>
      <c r="G375" s="8">
        <v>805852</v>
      </c>
    </row>
    <row r="376" spans="1:7">
      <c r="A376" t="s">
        <v>845</v>
      </c>
      <c r="B376" t="s">
        <v>1271</v>
      </c>
      <c r="C376" s="8">
        <v>269881</v>
      </c>
      <c r="D376" s="8">
        <v>57587</v>
      </c>
      <c r="E376" s="8">
        <v>14701</v>
      </c>
      <c r="F376" s="8">
        <v>12342</v>
      </c>
      <c r="G376" s="8">
        <v>19158</v>
      </c>
    </row>
    <row r="377" spans="1:7">
      <c r="A377" t="s">
        <v>847</v>
      </c>
      <c r="B377" t="s">
        <v>1272</v>
      </c>
      <c r="C377" s="8">
        <v>71900739</v>
      </c>
      <c r="D377" s="8">
        <v>5912731</v>
      </c>
      <c r="E377" s="8">
        <v>415187</v>
      </c>
      <c r="F377" s="8">
        <v>312212</v>
      </c>
      <c r="G377" s="8">
        <v>729023</v>
      </c>
    </row>
    <row r="378" spans="1:7">
      <c r="A378" t="s">
        <v>849</v>
      </c>
      <c r="B378" t="s">
        <v>1273</v>
      </c>
      <c r="C378" s="8">
        <v>259725</v>
      </c>
      <c r="D378" s="8">
        <v>51807</v>
      </c>
      <c r="E378" s="8">
        <v>13244</v>
      </c>
      <c r="F378" s="8">
        <v>11553</v>
      </c>
      <c r="G378" s="8">
        <v>18370</v>
      </c>
    </row>
    <row r="379" spans="1:7">
      <c r="A379" t="s">
        <v>851</v>
      </c>
      <c r="B379" t="s">
        <v>1274</v>
      </c>
      <c r="C379" s="8">
        <v>9352559</v>
      </c>
      <c r="D379" s="8">
        <v>789304</v>
      </c>
      <c r="E379" s="8">
        <v>51939</v>
      </c>
      <c r="F379" s="8">
        <v>39702</v>
      </c>
      <c r="G379" s="8">
        <v>84461</v>
      </c>
    </row>
    <row r="380" spans="1:7">
      <c r="A380" t="s">
        <v>853</v>
      </c>
      <c r="B380" t="s">
        <v>1275</v>
      </c>
      <c r="C380" s="8">
        <v>75729</v>
      </c>
      <c r="D380" s="8">
        <v>21146</v>
      </c>
      <c r="E380" s="8">
        <v>5694</v>
      </c>
      <c r="F380" s="8">
        <v>4986</v>
      </c>
      <c r="G380" s="8">
        <v>6487</v>
      </c>
    </row>
    <row r="381" spans="1:7">
      <c r="A381" t="s">
        <v>855</v>
      </c>
      <c r="B381" t="s">
        <v>1276</v>
      </c>
      <c r="C381" s="8">
        <v>1158759</v>
      </c>
      <c r="D381" s="8">
        <v>85759</v>
      </c>
      <c r="E381" s="8">
        <v>3477</v>
      </c>
      <c r="F381" s="8">
        <v>2663</v>
      </c>
      <c r="G381" s="8">
        <v>6330</v>
      </c>
    </row>
    <row r="382" spans="1:7">
      <c r="A382" t="s">
        <v>857</v>
      </c>
      <c r="B382" t="s">
        <v>1277</v>
      </c>
      <c r="C382" s="8">
        <v>19293</v>
      </c>
      <c r="D382" s="8">
        <v>5697</v>
      </c>
      <c r="E382" s="8">
        <v>1090</v>
      </c>
      <c r="F382" s="8">
        <v>999</v>
      </c>
      <c r="G382" s="8">
        <v>1462</v>
      </c>
    </row>
    <row r="383" spans="1:7">
      <c r="A383" t="s">
        <v>859</v>
      </c>
      <c r="B383" t="s">
        <v>1278</v>
      </c>
      <c r="C383" s="8">
        <v>4061888</v>
      </c>
      <c r="D383" s="8">
        <v>158505</v>
      </c>
      <c r="E383" s="8">
        <v>7714</v>
      </c>
      <c r="F383" s="8">
        <v>6172</v>
      </c>
      <c r="G383" s="8">
        <v>12322</v>
      </c>
    </row>
    <row r="384" spans="1:7">
      <c r="A384" t="s">
        <v>861</v>
      </c>
      <c r="B384" t="s">
        <v>1279</v>
      </c>
      <c r="C384" s="8">
        <v>41847</v>
      </c>
      <c r="D384" s="8">
        <v>9891</v>
      </c>
      <c r="E384" s="8">
        <v>2070</v>
      </c>
      <c r="F384" s="8">
        <v>2079</v>
      </c>
      <c r="G384" s="8">
        <v>2457</v>
      </c>
    </row>
    <row r="385" spans="1:7">
      <c r="A385" t="s">
        <v>863</v>
      </c>
      <c r="B385" t="s">
        <v>1280</v>
      </c>
      <c r="C385" s="8">
        <v>4146485</v>
      </c>
      <c r="D385" s="8">
        <v>664948</v>
      </c>
      <c r="E385" s="8">
        <v>25822</v>
      </c>
      <c r="F385" s="8">
        <v>17557</v>
      </c>
      <c r="G385" s="8">
        <v>51027</v>
      </c>
    </row>
    <row r="386" spans="1:7">
      <c r="A386" t="s">
        <v>865</v>
      </c>
      <c r="B386" t="s">
        <v>1281</v>
      </c>
      <c r="C386" s="8">
        <v>52435</v>
      </c>
      <c r="D386" s="8">
        <v>18773</v>
      </c>
      <c r="E386" s="8">
        <v>4916</v>
      </c>
      <c r="F386" s="8">
        <v>3925</v>
      </c>
      <c r="G386" s="8">
        <v>6242</v>
      </c>
    </row>
    <row r="387" spans="1:7">
      <c r="A387" t="s">
        <v>867</v>
      </c>
      <c r="B387" t="s">
        <v>1282</v>
      </c>
      <c r="C387" s="8">
        <v>24089325</v>
      </c>
      <c r="D387" s="8">
        <v>1652783</v>
      </c>
      <c r="E387" s="8">
        <v>85011</v>
      </c>
      <c r="F387" s="8">
        <v>55556</v>
      </c>
      <c r="G387" s="8">
        <v>161603</v>
      </c>
    </row>
    <row r="388" spans="1:7">
      <c r="A388" t="s">
        <v>869</v>
      </c>
      <c r="B388" t="s">
        <v>1283</v>
      </c>
      <c r="C388" s="8">
        <v>78226</v>
      </c>
      <c r="D388" s="8">
        <v>19162</v>
      </c>
      <c r="E388" s="8">
        <v>4140</v>
      </c>
      <c r="F388" s="8">
        <v>3932</v>
      </c>
      <c r="G388" s="8">
        <v>5676</v>
      </c>
    </row>
    <row r="389" spans="1:7">
      <c r="A389" t="s">
        <v>871</v>
      </c>
      <c r="B389" t="s">
        <v>1284</v>
      </c>
      <c r="C389" s="8">
        <v>23979092</v>
      </c>
      <c r="D389" s="8">
        <v>1639040</v>
      </c>
      <c r="E389" s="8">
        <v>84196</v>
      </c>
      <c r="F389" s="8">
        <v>55269</v>
      </c>
      <c r="G389" s="8">
        <v>160307</v>
      </c>
    </row>
    <row r="390" spans="1:7">
      <c r="A390" t="s">
        <v>873</v>
      </c>
      <c r="B390" t="s">
        <v>1285</v>
      </c>
      <c r="C390" s="8">
        <v>78117</v>
      </c>
      <c r="D390" s="8">
        <v>19031</v>
      </c>
      <c r="E390" s="8">
        <v>4220</v>
      </c>
      <c r="F390" s="8">
        <v>3966</v>
      </c>
      <c r="G390" s="8">
        <v>5757</v>
      </c>
    </row>
    <row r="391" spans="1:7">
      <c r="A391" t="s">
        <v>875</v>
      </c>
      <c r="B391" t="s">
        <v>1286</v>
      </c>
      <c r="C391" s="8">
        <v>9926916</v>
      </c>
      <c r="D391" s="8">
        <v>638435</v>
      </c>
      <c r="E391" s="8">
        <v>40515</v>
      </c>
      <c r="F391" s="8">
        <v>28192</v>
      </c>
      <c r="G391" s="8">
        <v>74627</v>
      </c>
    </row>
    <row r="392" spans="1:7">
      <c r="A392" t="s">
        <v>877</v>
      </c>
      <c r="B392" t="s">
        <v>1287</v>
      </c>
      <c r="C392" s="8">
        <v>59760</v>
      </c>
      <c r="D392" s="8">
        <v>12441</v>
      </c>
      <c r="E392" s="8">
        <v>3517</v>
      </c>
      <c r="F392" s="8">
        <v>3091</v>
      </c>
      <c r="G392" s="8">
        <v>4401</v>
      </c>
    </row>
    <row r="393" spans="1:7">
      <c r="A393" t="s">
        <v>879</v>
      </c>
      <c r="B393" t="s">
        <v>1288</v>
      </c>
      <c r="C393" s="8">
        <v>6992216</v>
      </c>
      <c r="D393" s="8">
        <v>424984</v>
      </c>
      <c r="E393" s="8">
        <v>22954</v>
      </c>
      <c r="F393" s="8">
        <v>15012</v>
      </c>
      <c r="G393" s="8">
        <v>43275</v>
      </c>
    </row>
    <row r="394" spans="1:7">
      <c r="A394" t="s">
        <v>881</v>
      </c>
      <c r="B394" t="s">
        <v>1289</v>
      </c>
      <c r="C394" s="8">
        <v>43113</v>
      </c>
      <c r="D394" s="8">
        <v>10606</v>
      </c>
      <c r="E394" s="8">
        <v>2886</v>
      </c>
      <c r="F394" s="8">
        <v>2297</v>
      </c>
      <c r="G394" s="8">
        <v>3826</v>
      </c>
    </row>
    <row r="395" spans="1:7">
      <c r="A395" t="s">
        <v>883</v>
      </c>
      <c r="B395" t="s">
        <v>1290</v>
      </c>
      <c r="C395" s="8">
        <v>22478728</v>
      </c>
      <c r="D395" s="8">
        <v>1532664</v>
      </c>
      <c r="E395" s="8">
        <v>79281</v>
      </c>
      <c r="F395" s="8">
        <v>52193</v>
      </c>
      <c r="G395" s="8">
        <v>151386</v>
      </c>
    </row>
    <row r="396" spans="1:7">
      <c r="A396" t="s">
        <v>885</v>
      </c>
      <c r="B396" t="s">
        <v>1291</v>
      </c>
      <c r="C396" s="8">
        <v>76641</v>
      </c>
      <c r="D396" s="8">
        <v>18539</v>
      </c>
      <c r="E396" s="8">
        <v>4362</v>
      </c>
      <c r="F396" s="8">
        <v>3891</v>
      </c>
      <c r="G396" s="8">
        <v>5795</v>
      </c>
    </row>
    <row r="397" spans="1:7">
      <c r="A397" t="s">
        <v>887</v>
      </c>
      <c r="B397" t="s">
        <v>1292</v>
      </c>
      <c r="C397" s="8">
        <v>1707063</v>
      </c>
      <c r="D397" s="8">
        <v>114988</v>
      </c>
      <c r="E397" s="8">
        <v>5118</v>
      </c>
      <c r="F397" s="8">
        <v>3301</v>
      </c>
      <c r="G397" s="8">
        <v>8576</v>
      </c>
    </row>
    <row r="398" spans="1:7">
      <c r="A398" t="s">
        <v>889</v>
      </c>
      <c r="B398" t="s">
        <v>1293</v>
      </c>
      <c r="C398" s="8">
        <v>23952</v>
      </c>
      <c r="D398" s="8">
        <v>4854</v>
      </c>
      <c r="E398" s="8">
        <v>1535</v>
      </c>
      <c r="F398" s="8">
        <v>1313</v>
      </c>
      <c r="G398" s="8">
        <v>1906</v>
      </c>
    </row>
    <row r="399" spans="1:7">
      <c r="A399" t="s">
        <v>891</v>
      </c>
      <c r="B399" t="s">
        <v>1294</v>
      </c>
      <c r="C399" s="8">
        <v>110233</v>
      </c>
      <c r="D399" s="8">
        <v>13743</v>
      </c>
      <c r="E399" s="8">
        <v>815</v>
      </c>
      <c r="F399" s="8">
        <v>287</v>
      </c>
      <c r="G399" s="8">
        <v>1296</v>
      </c>
    </row>
    <row r="400" spans="1:7">
      <c r="A400" t="s">
        <v>893</v>
      </c>
      <c r="B400" t="s">
        <v>1295</v>
      </c>
      <c r="C400" s="8">
        <v>7080</v>
      </c>
      <c r="D400" s="8">
        <v>2294</v>
      </c>
      <c r="E400" s="8">
        <v>692</v>
      </c>
      <c r="F400" s="8">
        <v>433</v>
      </c>
      <c r="G400" s="8">
        <v>767</v>
      </c>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6CDD-C1F6-4A35-9872-78327EB6E519}">
  <dimension ref="A1:N400"/>
  <sheetViews>
    <sheetView topLeftCell="D1" zoomScale="120" zoomScaleNormal="120" workbookViewId="0">
      <selection activeCell="L24" sqref="L24"/>
    </sheetView>
  </sheetViews>
  <sheetFormatPr defaultRowHeight="12.75"/>
  <cols>
    <col min="13" max="14" width="11.140625" bestFit="1" customWidth="1"/>
  </cols>
  <sheetData>
    <row r="1" spans="1:14">
      <c r="A1" t="s">
        <v>89</v>
      </c>
      <c r="B1" t="s">
        <v>1298</v>
      </c>
      <c r="C1" t="s">
        <v>91</v>
      </c>
      <c r="D1" t="s">
        <v>92</v>
      </c>
      <c r="E1" t="s">
        <v>93</v>
      </c>
      <c r="F1" t="s">
        <v>94</v>
      </c>
      <c r="G1" t="s">
        <v>1299</v>
      </c>
      <c r="H1" t="s">
        <v>1300</v>
      </c>
    </row>
    <row r="2" spans="1:14" ht="14.25">
      <c r="A2" t="s">
        <v>96</v>
      </c>
      <c r="B2" t="s">
        <v>97</v>
      </c>
      <c r="C2" t="s">
        <v>5</v>
      </c>
      <c r="D2" t="s">
        <v>6</v>
      </c>
      <c r="E2" t="s">
        <v>7</v>
      </c>
      <c r="F2" t="s">
        <v>8</v>
      </c>
      <c r="G2" t="s">
        <v>897</v>
      </c>
      <c r="H2" t="s">
        <v>1300</v>
      </c>
      <c r="I2" s="32" t="s">
        <v>63</v>
      </c>
    </row>
    <row r="3" spans="1:14">
      <c r="A3" t="s">
        <v>98</v>
      </c>
      <c r="B3" t="s">
        <v>898</v>
      </c>
      <c r="C3">
        <v>324481864</v>
      </c>
      <c r="D3">
        <v>29320647</v>
      </c>
      <c r="E3">
        <v>1305384</v>
      </c>
      <c r="F3">
        <v>956640</v>
      </c>
      <c r="G3">
        <v>2378977</v>
      </c>
      <c r="I3">
        <v>2022</v>
      </c>
    </row>
    <row r="4" spans="1:14" ht="14.25">
      <c r="A4" t="s">
        <v>100</v>
      </c>
      <c r="B4" t="s">
        <v>899</v>
      </c>
      <c r="C4">
        <v>30312</v>
      </c>
      <c r="D4">
        <v>10164</v>
      </c>
      <c r="E4">
        <v>1725</v>
      </c>
      <c r="F4">
        <v>1756</v>
      </c>
      <c r="G4">
        <v>2635</v>
      </c>
      <c r="J4" s="32" t="s">
        <v>61</v>
      </c>
      <c r="K4" s="32" t="s">
        <v>6</v>
      </c>
      <c r="L4" s="32" t="s">
        <v>60</v>
      </c>
      <c r="M4" s="32" t="s">
        <v>59</v>
      </c>
      <c r="N4" s="32" t="s">
        <v>43</v>
      </c>
    </row>
    <row r="5" spans="1:14" ht="14.25">
      <c r="A5" t="s">
        <v>102</v>
      </c>
      <c r="B5" t="s">
        <v>900</v>
      </c>
      <c r="C5">
        <v>19941294</v>
      </c>
      <c r="D5">
        <v>1936427</v>
      </c>
      <c r="E5">
        <v>76215</v>
      </c>
      <c r="F5">
        <v>62135</v>
      </c>
      <c r="G5">
        <v>123871</v>
      </c>
      <c r="I5" s="32" t="s">
        <v>58</v>
      </c>
      <c r="J5" s="13">
        <f>(SUM(C19,C33,C63,C77,C107,C121,C151,C165,C195,C209)/(SUM(C7,C21,C51,C65,C95,C109,C139,C153,C183,C197)))</f>
        <v>0.15726355347345769</v>
      </c>
      <c r="K5" s="13">
        <f t="shared" ref="K5:N5" si="0">(SUM(D19,D33,D63,D77,D107,D121,D151,D165,D195,D209)/(SUM(D7,D21,D51,D65,D95,D109,D139,D153,D183,D197)))</f>
        <v>0.30327969758314194</v>
      </c>
      <c r="L5" s="13">
        <f t="shared" si="0"/>
        <v>0.27690967795087468</v>
      </c>
      <c r="M5" s="13">
        <f t="shared" si="0"/>
        <v>0.27541771965551931</v>
      </c>
      <c r="N5" s="13">
        <f t="shared" si="0"/>
        <v>0.27449428043201518</v>
      </c>
    </row>
    <row r="6" spans="1:14" ht="14.25">
      <c r="A6" t="s">
        <v>104</v>
      </c>
      <c r="B6" t="s">
        <v>901</v>
      </c>
      <c r="C6">
        <v>169952</v>
      </c>
      <c r="D6">
        <v>42212</v>
      </c>
      <c r="E6">
        <v>9328</v>
      </c>
      <c r="F6">
        <v>8526</v>
      </c>
      <c r="G6">
        <v>11845</v>
      </c>
      <c r="I6" s="32" t="s">
        <v>57</v>
      </c>
      <c r="J6" s="13">
        <f>(SQRT((SQRT(SUMSQ(C20,C34,C64,C78,C108,C122,C152,C166,C196,C210)))^2-(J5^2*(SQRT(SUMSQ(C8,C22,C52,C66,C96,C110,C140,C154,C184,C198)))^2)))/SUM(C7,C21,C51,C65,C95,C109,C139,C153,C183,C197)</f>
        <v>1.0870608459061992E-3</v>
      </c>
      <c r="K6" s="13">
        <f t="shared" ref="K6:N6" si="1">(SQRT((SQRT(SUMSQ(D20,D34,D64,D78,D108,D122,D152,D166,D196,D210)))^2-(K5^2*(SQRT(SUMSQ(D8,D22,D52,D66,D96,D110,D140,D154,D184,D198)))^2)))/SUM(D7,D21,D51,D65,D95,D109,D139,D153,D183,D197)</f>
        <v>4.1801989371847226E-3</v>
      </c>
      <c r="L6" s="13">
        <f t="shared" si="1"/>
        <v>3.298180746230335E-2</v>
      </c>
      <c r="M6" s="13">
        <f t="shared" si="1"/>
        <v>3.8419851473899577E-2</v>
      </c>
      <c r="N6" s="13">
        <f t="shared" si="1"/>
        <v>2.2524821093797845E-2</v>
      </c>
    </row>
    <row r="7" spans="1:14" ht="14.25">
      <c r="A7" t="s">
        <v>106</v>
      </c>
      <c r="B7" t="s">
        <v>902</v>
      </c>
      <c r="C7">
        <v>5863378</v>
      </c>
      <c r="D7">
        <v>693991</v>
      </c>
      <c r="E7">
        <v>17869</v>
      </c>
      <c r="F7">
        <v>14233</v>
      </c>
      <c r="G7">
        <v>28837</v>
      </c>
      <c r="I7" s="32" t="s">
        <v>56</v>
      </c>
      <c r="J7" s="13">
        <f>J5-J6</f>
        <v>0.15617649262755148</v>
      </c>
      <c r="K7" s="13">
        <f t="shared" ref="K7:N7" si="2">K5-K6</f>
        <v>0.2990994986459572</v>
      </c>
      <c r="L7" s="13">
        <f t="shared" si="2"/>
        <v>0.24392787048857134</v>
      </c>
      <c r="M7" s="13">
        <f t="shared" si="2"/>
        <v>0.23699786818161972</v>
      </c>
      <c r="N7" s="13">
        <f t="shared" si="2"/>
        <v>0.25196945933821735</v>
      </c>
    </row>
    <row r="8" spans="1:14" ht="14.25">
      <c r="A8" t="s">
        <v>108</v>
      </c>
      <c r="B8" t="s">
        <v>903</v>
      </c>
      <c r="C8">
        <v>87678</v>
      </c>
      <c r="D8">
        <v>26025</v>
      </c>
      <c r="E8">
        <v>5097</v>
      </c>
      <c r="F8">
        <v>4737</v>
      </c>
      <c r="G8">
        <v>6307</v>
      </c>
      <c r="I8" s="32" t="s">
        <v>51</v>
      </c>
      <c r="J8" s="13">
        <f>J5+J6</f>
        <v>0.1583506143193639</v>
      </c>
      <c r="K8" s="13">
        <f t="shared" ref="K8:N8" si="3">K5+K6</f>
        <v>0.30745989652032668</v>
      </c>
      <c r="L8" s="13">
        <f t="shared" si="3"/>
        <v>0.30989148541317801</v>
      </c>
      <c r="M8" s="13">
        <f t="shared" si="3"/>
        <v>0.3138375711294189</v>
      </c>
      <c r="N8" s="13">
        <f t="shared" si="3"/>
        <v>0.29701910152581301</v>
      </c>
    </row>
    <row r="9" spans="1:14" ht="14.25">
      <c r="A9" t="s">
        <v>110</v>
      </c>
      <c r="B9" t="s">
        <v>904</v>
      </c>
      <c r="C9">
        <v>5478859</v>
      </c>
      <c r="D9">
        <v>611562</v>
      </c>
      <c r="E9">
        <v>16065</v>
      </c>
      <c r="F9">
        <v>12306</v>
      </c>
      <c r="G9">
        <v>25469</v>
      </c>
      <c r="I9" s="32" t="s">
        <v>52</v>
      </c>
      <c r="J9" s="13">
        <f>(J6/1.645)/J5</f>
        <v>4.2020369459640191E-3</v>
      </c>
      <c r="K9" s="13">
        <f t="shared" ref="K9:N9" si="4">(K6/1.645)/K5</f>
        <v>8.3789135552425655E-3</v>
      </c>
      <c r="L9" s="13">
        <f t="shared" si="4"/>
        <v>7.2405309660865488E-2</v>
      </c>
      <c r="M9" s="13">
        <f t="shared" si="4"/>
        <v>8.4800400061743678E-2</v>
      </c>
      <c r="N9" s="13">
        <f t="shared" si="4"/>
        <v>4.9884100825054151E-2</v>
      </c>
    </row>
    <row r="10" spans="1:14">
      <c r="A10" t="s">
        <v>112</v>
      </c>
      <c r="B10" t="s">
        <v>905</v>
      </c>
      <c r="C10">
        <v>84348</v>
      </c>
      <c r="D10">
        <v>25924</v>
      </c>
      <c r="E10">
        <v>5055</v>
      </c>
      <c r="F10">
        <v>4672</v>
      </c>
      <c r="G10">
        <v>6171</v>
      </c>
    </row>
    <row r="11" spans="1:14" ht="14.25">
      <c r="A11" t="s">
        <v>114</v>
      </c>
      <c r="B11" t="s">
        <v>906</v>
      </c>
      <c r="C11">
        <v>672712</v>
      </c>
      <c r="D11">
        <v>68059</v>
      </c>
      <c r="E11">
        <v>1528</v>
      </c>
      <c r="F11">
        <v>1006</v>
      </c>
      <c r="G11">
        <v>3780</v>
      </c>
      <c r="I11" s="32" t="s">
        <v>62</v>
      </c>
    </row>
    <row r="12" spans="1:14">
      <c r="A12" t="s">
        <v>116</v>
      </c>
      <c r="B12" t="s">
        <v>907</v>
      </c>
      <c r="C12">
        <v>24081</v>
      </c>
      <c r="D12">
        <v>8777</v>
      </c>
      <c r="E12">
        <v>732</v>
      </c>
      <c r="F12">
        <v>660</v>
      </c>
      <c r="G12">
        <v>1841</v>
      </c>
      <c r="I12">
        <v>2021</v>
      </c>
    </row>
    <row r="13" spans="1:14" ht="14.25">
      <c r="A13" t="s">
        <v>118</v>
      </c>
      <c r="B13" t="s">
        <v>908</v>
      </c>
      <c r="C13">
        <v>326833</v>
      </c>
      <c r="D13">
        <v>37275</v>
      </c>
      <c r="E13">
        <v>770</v>
      </c>
      <c r="F13">
        <v>240</v>
      </c>
      <c r="G13">
        <v>1294</v>
      </c>
      <c r="J13" s="32" t="s">
        <v>61</v>
      </c>
      <c r="K13" s="32" t="s">
        <v>6</v>
      </c>
      <c r="L13" s="32" t="s">
        <v>60</v>
      </c>
      <c r="M13" s="32" t="s">
        <v>59</v>
      </c>
      <c r="N13" s="32" t="s">
        <v>43</v>
      </c>
    </row>
    <row r="14" spans="1:14" ht="14.25">
      <c r="A14" t="s">
        <v>120</v>
      </c>
      <c r="B14" t="s">
        <v>909</v>
      </c>
      <c r="C14">
        <v>16378</v>
      </c>
      <c r="D14">
        <v>6345</v>
      </c>
      <c r="E14">
        <v>407</v>
      </c>
      <c r="F14">
        <v>263</v>
      </c>
      <c r="G14">
        <v>601</v>
      </c>
      <c r="I14" s="32" t="s">
        <v>58</v>
      </c>
      <c r="J14" s="13">
        <f>SUM(C239,C253,C283,C297,C327,C341,C371,C385)/SUM(C227,C241,C271,C285,C315,C329,C359,C373)</f>
        <v>7.1379509305806221E-2</v>
      </c>
      <c r="K14" s="13">
        <f t="shared" ref="K14:N14" si="5">SUM(D239,D253,D283,D297,D327,D341,D371,D385)/SUM(D227,D241,D271,D285,D315,D329,D359,D373)</f>
        <v>0.13522705124121842</v>
      </c>
      <c r="L14" s="13">
        <f t="shared" si="5"/>
        <v>7.4522281765618384E-2</v>
      </c>
      <c r="M14" s="13">
        <f t="shared" si="5"/>
        <v>7.9073698861291938E-2</v>
      </c>
      <c r="N14" s="13">
        <f t="shared" si="5"/>
        <v>7.7217319015944072E-2</v>
      </c>
    </row>
    <row r="15" spans="1:14" ht="14.25">
      <c r="A15" t="s">
        <v>122</v>
      </c>
      <c r="B15" t="s">
        <v>910</v>
      </c>
      <c r="C15">
        <v>68442</v>
      </c>
      <c r="D15">
        <v>6283</v>
      </c>
      <c r="E15">
        <v>937</v>
      </c>
      <c r="F15">
        <v>937</v>
      </c>
      <c r="G15">
        <v>1294</v>
      </c>
      <c r="I15" s="32" t="s">
        <v>57</v>
      </c>
      <c r="J15" s="13">
        <f>(SQRT((SQRT(SUMSQ(C240,C254,C284,C298,C328,C342,C372,C386)))^2-(J14^2*(SQRT(SUMSQ(C228,C242,C272,C286,C316,C330,C360,C374)))^2)))/SUM(C227,C241,C271,C285,C315,C329,C359,C373)</f>
        <v>4.8349726998085185E-4</v>
      </c>
      <c r="K15" s="13">
        <f t="shared" ref="K15:N15" si="6">(SQRT((SQRT(SUMSQ(D240,D254,D284,D298,D328,D342,D372,D386)))^2-(K14^2*(SQRT(SUMSQ(D228,D242,D272,D286,D316,D330,D360,D374)))^2)))/SUM(D227,D241,D271,D285,D315,D329,D359,D373)</f>
        <v>2.5869180450862474E-3</v>
      </c>
      <c r="L15" s="13">
        <f t="shared" si="6"/>
        <v>8.2533710276634486E-3</v>
      </c>
      <c r="M15" s="13">
        <f t="shared" si="6"/>
        <v>9.8418044159003324E-3</v>
      </c>
      <c r="N15" s="13">
        <f t="shared" si="6"/>
        <v>6.1439526883227064E-3</v>
      </c>
    </row>
    <row r="16" spans="1:14" ht="14.25">
      <c r="A16" t="s">
        <v>124</v>
      </c>
      <c r="B16" t="s">
        <v>911</v>
      </c>
      <c r="C16">
        <v>8198</v>
      </c>
      <c r="D16">
        <v>2229</v>
      </c>
      <c r="E16">
        <v>907</v>
      </c>
      <c r="F16">
        <v>907</v>
      </c>
      <c r="G16">
        <v>1072</v>
      </c>
      <c r="I16" s="32" t="s">
        <v>56</v>
      </c>
      <c r="J16" s="13">
        <f>J14-J15</f>
        <v>7.0896012035825365E-2</v>
      </c>
      <c r="K16" s="13">
        <f t="shared" ref="K16:N16" si="7">K14-K15</f>
        <v>0.13264013319613219</v>
      </c>
      <c r="L16" s="13">
        <f t="shared" si="7"/>
        <v>6.6268910737954934E-2</v>
      </c>
      <c r="M16" s="13">
        <f t="shared" si="7"/>
        <v>6.9231894445391601E-2</v>
      </c>
      <c r="N16" s="13">
        <f t="shared" si="7"/>
        <v>7.107336632762136E-2</v>
      </c>
    </row>
    <row r="17" spans="1:14" ht="14.25">
      <c r="A17" t="s">
        <v>126</v>
      </c>
      <c r="B17" t="s">
        <v>912</v>
      </c>
      <c r="C17">
        <v>4745953</v>
      </c>
      <c r="D17">
        <v>520322</v>
      </c>
      <c r="E17">
        <v>14248</v>
      </c>
      <c r="F17">
        <v>11194</v>
      </c>
      <c r="G17">
        <v>20589</v>
      </c>
      <c r="I17" s="32" t="s">
        <v>51</v>
      </c>
      <c r="J17" s="13">
        <f>J14+J15</f>
        <v>7.1863006575787078E-2</v>
      </c>
      <c r="K17" s="13">
        <f t="shared" ref="K17:N17" si="8">K14+K15</f>
        <v>0.13781396928630466</v>
      </c>
      <c r="L17" s="13">
        <f t="shared" si="8"/>
        <v>8.2775652793281834E-2</v>
      </c>
      <c r="M17" s="13">
        <f t="shared" si="8"/>
        <v>8.8915503277192276E-2</v>
      </c>
      <c r="N17" s="13">
        <f t="shared" si="8"/>
        <v>8.3361271704266784E-2</v>
      </c>
    </row>
    <row r="18" spans="1:14" ht="14.25">
      <c r="A18" t="s">
        <v>128</v>
      </c>
      <c r="B18" t="s">
        <v>913</v>
      </c>
      <c r="C18">
        <v>81191</v>
      </c>
      <c r="D18">
        <v>24871</v>
      </c>
      <c r="E18">
        <v>5059</v>
      </c>
      <c r="F18">
        <v>4643</v>
      </c>
      <c r="G18">
        <v>5558</v>
      </c>
      <c r="I18" s="32" t="s">
        <v>52</v>
      </c>
      <c r="J18" s="13">
        <f>(J15/1.645)/J14</f>
        <v>4.1176987053672606E-3</v>
      </c>
      <c r="K18" s="13">
        <f t="shared" ref="K18:N18" si="9">(K15/1.645)/K14</f>
        <v>1.1629289715696264E-2</v>
      </c>
      <c r="L18" s="13">
        <f t="shared" si="9"/>
        <v>6.7325458996373377E-2</v>
      </c>
      <c r="M18" s="13">
        <f t="shared" si="9"/>
        <v>7.5661818195579017E-2</v>
      </c>
      <c r="N18" s="13">
        <f t="shared" si="9"/>
        <v>4.8369014801272536E-2</v>
      </c>
    </row>
    <row r="19" spans="1:14">
      <c r="A19" t="s">
        <v>130</v>
      </c>
      <c r="B19" t="s">
        <v>914</v>
      </c>
      <c r="C19">
        <v>384519</v>
      </c>
      <c r="D19">
        <v>82429</v>
      </c>
      <c r="E19">
        <v>1804</v>
      </c>
      <c r="F19">
        <v>1927</v>
      </c>
      <c r="G19">
        <v>3368</v>
      </c>
    </row>
    <row r="20" spans="1:14">
      <c r="A20" t="s">
        <v>132</v>
      </c>
      <c r="B20" t="s">
        <v>915</v>
      </c>
      <c r="C20">
        <v>16914</v>
      </c>
      <c r="D20">
        <v>9045</v>
      </c>
      <c r="E20">
        <v>1370</v>
      </c>
      <c r="F20">
        <v>1409</v>
      </c>
      <c r="G20">
        <v>1725</v>
      </c>
      <c r="I20" t="s">
        <v>87</v>
      </c>
    </row>
    <row r="21" spans="1:14">
      <c r="A21" t="s">
        <v>134</v>
      </c>
      <c r="B21" t="s">
        <v>916</v>
      </c>
      <c r="C21">
        <v>11754228</v>
      </c>
      <c r="D21">
        <v>1071970</v>
      </c>
      <c r="E21">
        <v>51839</v>
      </c>
      <c r="F21">
        <v>42894</v>
      </c>
      <c r="G21">
        <v>84086</v>
      </c>
      <c r="M21" t="s">
        <v>136</v>
      </c>
      <c r="N21" t="s">
        <v>88</v>
      </c>
    </row>
    <row r="22" spans="1:14" ht="14.25">
      <c r="A22" t="s">
        <v>137</v>
      </c>
      <c r="B22" t="s">
        <v>917</v>
      </c>
      <c r="C22">
        <v>100334</v>
      </c>
      <c r="D22">
        <v>25533</v>
      </c>
      <c r="E22">
        <v>5878</v>
      </c>
      <c r="F22">
        <v>5316</v>
      </c>
      <c r="G22">
        <v>7492</v>
      </c>
      <c r="I22" s="32" t="s">
        <v>78</v>
      </c>
      <c r="L22" s="6">
        <f>N22/M22</f>
        <v>0.8601128722677176</v>
      </c>
      <c r="M22" s="22">
        <f>E373</f>
        <v>488694</v>
      </c>
      <c r="N22" s="22">
        <f>E377</f>
        <v>420332</v>
      </c>
    </row>
    <row r="23" spans="1:14" ht="14.25">
      <c r="A23" t="s">
        <v>139</v>
      </c>
      <c r="B23" t="s">
        <v>918</v>
      </c>
      <c r="C23">
        <v>9175937</v>
      </c>
      <c r="D23">
        <v>602409</v>
      </c>
      <c r="E23">
        <v>33742</v>
      </c>
      <c r="F23">
        <v>27964</v>
      </c>
      <c r="G23">
        <v>56122</v>
      </c>
      <c r="I23" s="32" t="s">
        <v>81</v>
      </c>
      <c r="L23" s="6">
        <f>N23/M23</f>
        <v>0.71725983212989775</v>
      </c>
      <c r="M23" s="22">
        <f>E329</f>
        <v>109132</v>
      </c>
      <c r="N23" s="22">
        <f>E333</f>
        <v>78276</v>
      </c>
    </row>
    <row r="24" spans="1:14" ht="14.25">
      <c r="A24" t="s">
        <v>141</v>
      </c>
      <c r="B24" t="s">
        <v>919</v>
      </c>
      <c r="C24">
        <v>82377</v>
      </c>
      <c r="D24">
        <v>19313</v>
      </c>
      <c r="E24">
        <v>4748</v>
      </c>
      <c r="F24">
        <v>4111</v>
      </c>
      <c r="G24">
        <v>5961</v>
      </c>
      <c r="I24" s="32" t="s">
        <v>82</v>
      </c>
      <c r="L24" s="20">
        <f>N24/M24</f>
        <v>0.57981589290207269</v>
      </c>
      <c r="M24" s="22">
        <f>SUM(E241,E285)</f>
        <v>115259</v>
      </c>
      <c r="N24" s="22">
        <f>SUM(E245,E289)</f>
        <v>66829</v>
      </c>
    </row>
    <row r="25" spans="1:14" ht="14.25">
      <c r="A25" t="s">
        <v>143</v>
      </c>
      <c r="B25" t="s">
        <v>920</v>
      </c>
      <c r="C25">
        <v>2525906</v>
      </c>
      <c r="D25">
        <v>229028</v>
      </c>
      <c r="E25">
        <v>13722</v>
      </c>
      <c r="F25">
        <v>13116</v>
      </c>
      <c r="G25">
        <v>24471</v>
      </c>
      <c r="I25" s="32" t="s">
        <v>79</v>
      </c>
      <c r="L25" s="6">
        <f>N25/M25</f>
        <v>0.39968730742017211</v>
      </c>
      <c r="M25" s="22">
        <f>SUM(E109,E153,E197)</f>
        <v>87626</v>
      </c>
      <c r="N25" s="22">
        <f>SUM(E113,E157,E201)</f>
        <v>35023</v>
      </c>
    </row>
    <row r="26" spans="1:14" ht="14.25">
      <c r="A26" t="s">
        <v>145</v>
      </c>
      <c r="B26" t="s">
        <v>921</v>
      </c>
      <c r="C26">
        <v>43013</v>
      </c>
      <c r="D26">
        <v>10883</v>
      </c>
      <c r="E26">
        <v>2614</v>
      </c>
      <c r="F26">
        <v>2518</v>
      </c>
      <c r="G26">
        <v>3663</v>
      </c>
      <c r="I26" s="32" t="s">
        <v>80</v>
      </c>
      <c r="L26" s="6">
        <f>N26/M26</f>
        <v>0.28322118465622997</v>
      </c>
      <c r="M26" s="22">
        <f>SUM(E21,E65)</f>
        <v>87384</v>
      </c>
      <c r="N26" s="22">
        <f>SUM(E25,E69)</f>
        <v>24749</v>
      </c>
    </row>
    <row r="27" spans="1:14">
      <c r="A27" t="s">
        <v>147</v>
      </c>
      <c r="B27" t="s">
        <v>922</v>
      </c>
      <c r="C27">
        <v>1602610</v>
      </c>
      <c r="D27">
        <v>151135</v>
      </c>
      <c r="E27">
        <v>10315</v>
      </c>
      <c r="F27">
        <v>7787</v>
      </c>
      <c r="G27">
        <v>17565</v>
      </c>
    </row>
    <row r="28" spans="1:14">
      <c r="A28" t="s">
        <v>149</v>
      </c>
      <c r="B28" t="s">
        <v>923</v>
      </c>
      <c r="C28">
        <v>30096</v>
      </c>
      <c r="D28">
        <v>9235</v>
      </c>
      <c r="E28">
        <v>2684</v>
      </c>
      <c r="F28">
        <v>2239</v>
      </c>
      <c r="G28">
        <v>3390</v>
      </c>
    </row>
    <row r="29" spans="1:14">
      <c r="A29" t="s">
        <v>151</v>
      </c>
      <c r="B29" t="s">
        <v>924</v>
      </c>
      <c r="C29">
        <v>752463</v>
      </c>
      <c r="D29">
        <v>47974</v>
      </c>
      <c r="E29">
        <v>2248</v>
      </c>
      <c r="F29">
        <v>1549</v>
      </c>
      <c r="G29">
        <v>3553</v>
      </c>
    </row>
    <row r="30" spans="1:14">
      <c r="A30" t="s">
        <v>153</v>
      </c>
      <c r="B30" t="s">
        <v>925</v>
      </c>
      <c r="C30">
        <v>15664</v>
      </c>
      <c r="D30">
        <v>4429</v>
      </c>
      <c r="E30">
        <v>1141</v>
      </c>
      <c r="F30">
        <v>861</v>
      </c>
      <c r="G30">
        <v>1359</v>
      </c>
    </row>
    <row r="31" spans="1:14">
      <c r="A31" t="s">
        <v>155</v>
      </c>
      <c r="B31" t="s">
        <v>926</v>
      </c>
      <c r="C31">
        <v>5232254</v>
      </c>
      <c r="D31">
        <v>224327</v>
      </c>
      <c r="E31">
        <v>10912</v>
      </c>
      <c r="F31">
        <v>8846</v>
      </c>
      <c r="G31">
        <v>16937</v>
      </c>
    </row>
    <row r="32" spans="1:14">
      <c r="A32" t="s">
        <v>157</v>
      </c>
      <c r="B32" t="s">
        <v>927</v>
      </c>
      <c r="C32">
        <v>58187</v>
      </c>
      <c r="D32">
        <v>9968</v>
      </c>
      <c r="E32">
        <v>2534</v>
      </c>
      <c r="F32">
        <v>2388</v>
      </c>
      <c r="G32">
        <v>2852</v>
      </c>
    </row>
    <row r="33" spans="1:7">
      <c r="A33" t="s">
        <v>159</v>
      </c>
      <c r="B33" t="s">
        <v>928</v>
      </c>
      <c r="C33">
        <v>2578291</v>
      </c>
      <c r="D33">
        <v>469561</v>
      </c>
      <c r="E33">
        <v>18097</v>
      </c>
      <c r="F33">
        <v>14930</v>
      </c>
      <c r="G33">
        <v>27964</v>
      </c>
    </row>
    <row r="34" spans="1:7">
      <c r="A34" t="s">
        <v>161</v>
      </c>
      <c r="B34" t="s">
        <v>929</v>
      </c>
      <c r="C34">
        <v>38493</v>
      </c>
      <c r="D34">
        <v>15032</v>
      </c>
      <c r="E34">
        <v>4237</v>
      </c>
      <c r="F34">
        <v>3913</v>
      </c>
      <c r="G34">
        <v>4766</v>
      </c>
    </row>
    <row r="35" spans="1:7">
      <c r="A35" t="s">
        <v>163</v>
      </c>
      <c r="B35" t="s">
        <v>930</v>
      </c>
      <c r="C35">
        <v>2323688</v>
      </c>
      <c r="D35">
        <v>170466</v>
      </c>
      <c r="E35">
        <v>6507</v>
      </c>
      <c r="F35">
        <v>5008</v>
      </c>
      <c r="G35">
        <v>10948</v>
      </c>
    </row>
    <row r="36" spans="1:7">
      <c r="A36" t="s">
        <v>165</v>
      </c>
      <c r="B36" t="s">
        <v>931</v>
      </c>
      <c r="C36">
        <v>31573</v>
      </c>
      <c r="D36">
        <v>6798</v>
      </c>
      <c r="E36">
        <v>1682</v>
      </c>
      <c r="F36">
        <v>1650</v>
      </c>
      <c r="G36">
        <v>2033</v>
      </c>
    </row>
    <row r="37" spans="1:7">
      <c r="A37" t="s">
        <v>167</v>
      </c>
      <c r="B37" t="s">
        <v>932</v>
      </c>
      <c r="C37">
        <v>2230784</v>
      </c>
      <c r="D37">
        <v>156613</v>
      </c>
      <c r="E37">
        <v>5441</v>
      </c>
      <c r="F37">
        <v>3942</v>
      </c>
      <c r="G37">
        <v>9220</v>
      </c>
    </row>
    <row r="38" spans="1:7">
      <c r="A38" t="s">
        <v>169</v>
      </c>
      <c r="B38" t="s">
        <v>933</v>
      </c>
      <c r="C38">
        <v>29317</v>
      </c>
      <c r="D38">
        <v>6470</v>
      </c>
      <c r="E38">
        <v>1455</v>
      </c>
      <c r="F38">
        <v>1436</v>
      </c>
      <c r="G38">
        <v>1794</v>
      </c>
    </row>
    <row r="39" spans="1:7">
      <c r="A39" t="s">
        <v>171</v>
      </c>
      <c r="B39" t="s">
        <v>934</v>
      </c>
      <c r="C39">
        <v>430684</v>
      </c>
      <c r="D39">
        <v>25566</v>
      </c>
      <c r="E39">
        <v>980</v>
      </c>
      <c r="F39">
        <v>489</v>
      </c>
      <c r="G39">
        <v>2171</v>
      </c>
    </row>
    <row r="40" spans="1:7">
      <c r="A40" t="s">
        <v>173</v>
      </c>
      <c r="B40" t="s">
        <v>935</v>
      </c>
      <c r="C40">
        <v>10576</v>
      </c>
      <c r="D40">
        <v>2573</v>
      </c>
      <c r="E40">
        <v>540</v>
      </c>
      <c r="F40">
        <v>414</v>
      </c>
      <c r="G40">
        <v>739</v>
      </c>
    </row>
    <row r="41" spans="1:7">
      <c r="A41" t="s">
        <v>175</v>
      </c>
      <c r="B41" t="s">
        <v>936</v>
      </c>
      <c r="C41">
        <v>583398</v>
      </c>
      <c r="D41">
        <v>35119</v>
      </c>
      <c r="E41">
        <v>1744</v>
      </c>
      <c r="F41">
        <v>1055</v>
      </c>
      <c r="G41">
        <v>2753</v>
      </c>
    </row>
    <row r="42" spans="1:7">
      <c r="A42" t="s">
        <v>177</v>
      </c>
      <c r="B42" t="s">
        <v>937</v>
      </c>
      <c r="C42">
        <v>13610</v>
      </c>
      <c r="D42">
        <v>3043</v>
      </c>
      <c r="E42">
        <v>927</v>
      </c>
      <c r="F42">
        <v>786</v>
      </c>
      <c r="G42">
        <v>1018</v>
      </c>
    </row>
    <row r="43" spans="1:7">
      <c r="A43" t="s">
        <v>179</v>
      </c>
      <c r="B43" t="s">
        <v>938</v>
      </c>
      <c r="C43">
        <v>2120436</v>
      </c>
      <c r="D43">
        <v>150750</v>
      </c>
      <c r="E43">
        <v>5168</v>
      </c>
      <c r="F43">
        <v>3818</v>
      </c>
      <c r="G43">
        <v>8874</v>
      </c>
    </row>
    <row r="44" spans="1:7">
      <c r="A44" t="s">
        <v>181</v>
      </c>
      <c r="B44" t="s">
        <v>939</v>
      </c>
      <c r="C44">
        <v>27960</v>
      </c>
      <c r="D44">
        <v>6504</v>
      </c>
      <c r="E44">
        <v>1359</v>
      </c>
      <c r="F44">
        <v>1355</v>
      </c>
      <c r="G44">
        <v>1683</v>
      </c>
    </row>
    <row r="45" spans="1:7">
      <c r="A45" t="s">
        <v>183</v>
      </c>
      <c r="B45" t="s">
        <v>940</v>
      </c>
      <c r="C45">
        <v>650187</v>
      </c>
      <c r="D45">
        <v>39393</v>
      </c>
      <c r="E45">
        <v>1226</v>
      </c>
      <c r="F45">
        <v>1012</v>
      </c>
      <c r="G45">
        <v>2143</v>
      </c>
    </row>
    <row r="46" spans="1:7">
      <c r="A46" t="s">
        <v>185</v>
      </c>
      <c r="B46" t="s">
        <v>941</v>
      </c>
      <c r="C46">
        <v>12759</v>
      </c>
      <c r="D46">
        <v>3441</v>
      </c>
      <c r="E46">
        <v>718</v>
      </c>
      <c r="F46">
        <v>692</v>
      </c>
      <c r="G46">
        <v>962</v>
      </c>
    </row>
    <row r="47" spans="1:7">
      <c r="A47" t="s">
        <v>187</v>
      </c>
      <c r="B47" t="s">
        <v>942</v>
      </c>
      <c r="C47">
        <v>92904</v>
      </c>
      <c r="D47">
        <v>13853</v>
      </c>
      <c r="E47">
        <v>1066</v>
      </c>
      <c r="F47">
        <v>1066</v>
      </c>
      <c r="G47">
        <v>1728</v>
      </c>
    </row>
    <row r="48" spans="1:7">
      <c r="A48" t="s">
        <v>189</v>
      </c>
      <c r="B48" t="s">
        <v>943</v>
      </c>
      <c r="C48">
        <v>6765</v>
      </c>
      <c r="D48">
        <v>2449</v>
      </c>
      <c r="E48">
        <v>1040</v>
      </c>
      <c r="F48">
        <v>1040</v>
      </c>
      <c r="G48">
        <v>1183</v>
      </c>
    </row>
    <row r="49" spans="1:7">
      <c r="A49" t="s">
        <v>191</v>
      </c>
      <c r="B49" t="s">
        <v>944</v>
      </c>
      <c r="C49">
        <v>20982733</v>
      </c>
      <c r="D49">
        <v>2174116</v>
      </c>
      <c r="E49">
        <v>55541</v>
      </c>
      <c r="F49">
        <v>44431</v>
      </c>
      <c r="G49">
        <v>100076</v>
      </c>
    </row>
    <row r="50" spans="1:7">
      <c r="A50" t="s">
        <v>193</v>
      </c>
      <c r="B50" t="s">
        <v>945</v>
      </c>
      <c r="C50">
        <v>180308</v>
      </c>
      <c r="D50">
        <v>60383</v>
      </c>
      <c r="E50">
        <v>10104</v>
      </c>
      <c r="F50">
        <v>9519</v>
      </c>
      <c r="G50">
        <v>12548</v>
      </c>
    </row>
    <row r="51" spans="1:7">
      <c r="A51" t="s">
        <v>195</v>
      </c>
      <c r="B51" t="s">
        <v>946</v>
      </c>
      <c r="C51">
        <v>6285203</v>
      </c>
      <c r="D51">
        <v>785118</v>
      </c>
      <c r="E51">
        <v>14215</v>
      </c>
      <c r="F51">
        <v>10017</v>
      </c>
      <c r="G51">
        <v>25525</v>
      </c>
    </row>
    <row r="52" spans="1:7">
      <c r="A52" t="s">
        <v>197</v>
      </c>
      <c r="B52" t="s">
        <v>947</v>
      </c>
      <c r="C52">
        <v>93396</v>
      </c>
      <c r="D52">
        <v>32091</v>
      </c>
      <c r="E52">
        <v>6164</v>
      </c>
      <c r="F52">
        <v>5386</v>
      </c>
      <c r="G52">
        <v>6886</v>
      </c>
    </row>
    <row r="53" spans="1:7">
      <c r="A53" t="s">
        <v>199</v>
      </c>
      <c r="B53" t="s">
        <v>948</v>
      </c>
      <c r="C53">
        <v>5883035</v>
      </c>
      <c r="D53">
        <v>687717</v>
      </c>
      <c r="E53">
        <v>8887</v>
      </c>
      <c r="F53">
        <v>6303</v>
      </c>
      <c r="G53">
        <v>16668</v>
      </c>
    </row>
    <row r="54" spans="1:7">
      <c r="A54" t="s">
        <v>201</v>
      </c>
      <c r="B54" t="s">
        <v>949</v>
      </c>
      <c r="C54">
        <v>90976</v>
      </c>
      <c r="D54">
        <v>32276</v>
      </c>
      <c r="E54">
        <v>5471</v>
      </c>
      <c r="F54">
        <v>4921</v>
      </c>
      <c r="G54">
        <v>6184</v>
      </c>
    </row>
    <row r="55" spans="1:7">
      <c r="A55" t="s">
        <v>203</v>
      </c>
      <c r="B55" t="s">
        <v>950</v>
      </c>
      <c r="C55">
        <v>786416</v>
      </c>
      <c r="D55">
        <v>71787</v>
      </c>
      <c r="E55">
        <v>945</v>
      </c>
      <c r="F55">
        <v>416</v>
      </c>
      <c r="G55">
        <v>2326</v>
      </c>
    </row>
    <row r="56" spans="1:7">
      <c r="A56" t="s">
        <v>205</v>
      </c>
      <c r="B56" t="s">
        <v>951</v>
      </c>
      <c r="C56">
        <v>27852</v>
      </c>
      <c r="D56">
        <v>9956</v>
      </c>
      <c r="E56">
        <v>772</v>
      </c>
      <c r="F56">
        <v>461</v>
      </c>
      <c r="G56">
        <v>1233</v>
      </c>
    </row>
    <row r="57" spans="1:7">
      <c r="A57" t="s">
        <v>207</v>
      </c>
      <c r="B57" t="s">
        <v>952</v>
      </c>
      <c r="C57">
        <v>285030</v>
      </c>
      <c r="D57">
        <v>26580</v>
      </c>
      <c r="E57">
        <v>889</v>
      </c>
      <c r="F57">
        <v>358</v>
      </c>
      <c r="G57">
        <v>1554</v>
      </c>
    </row>
    <row r="58" spans="1:7">
      <c r="A58" t="s">
        <v>209</v>
      </c>
      <c r="B58" t="s">
        <v>953</v>
      </c>
      <c r="C58">
        <v>14877</v>
      </c>
      <c r="D58">
        <v>4700</v>
      </c>
      <c r="E58">
        <v>944</v>
      </c>
      <c r="F58">
        <v>381</v>
      </c>
      <c r="G58">
        <v>1057</v>
      </c>
    </row>
    <row r="59" spans="1:7">
      <c r="A59" t="s">
        <v>211</v>
      </c>
      <c r="B59" t="s">
        <v>954</v>
      </c>
      <c r="C59">
        <v>81965</v>
      </c>
      <c r="D59">
        <v>8556</v>
      </c>
      <c r="E59">
        <v>0</v>
      </c>
      <c r="F59">
        <v>0</v>
      </c>
      <c r="G59">
        <v>185</v>
      </c>
    </row>
    <row r="60" spans="1:7">
      <c r="A60" t="s">
        <v>213</v>
      </c>
      <c r="B60" t="s">
        <v>955</v>
      </c>
      <c r="C60">
        <v>8941</v>
      </c>
      <c r="D60">
        <v>3298</v>
      </c>
      <c r="E60">
        <v>237</v>
      </c>
      <c r="F60">
        <v>237</v>
      </c>
      <c r="G60">
        <v>320</v>
      </c>
    </row>
    <row r="61" spans="1:7">
      <c r="A61" t="s">
        <v>215</v>
      </c>
      <c r="B61" t="s">
        <v>956</v>
      </c>
      <c r="C61">
        <v>5147246</v>
      </c>
      <c r="D61">
        <v>602416</v>
      </c>
      <c r="E61">
        <v>7053</v>
      </c>
      <c r="F61">
        <v>5529</v>
      </c>
      <c r="G61">
        <v>13109</v>
      </c>
    </row>
    <row r="62" spans="1:7">
      <c r="A62" t="s">
        <v>217</v>
      </c>
      <c r="B62" t="s">
        <v>957</v>
      </c>
      <c r="C62">
        <v>85043</v>
      </c>
      <c r="D62">
        <v>30720</v>
      </c>
      <c r="E62">
        <v>5397</v>
      </c>
      <c r="F62">
        <v>4866</v>
      </c>
      <c r="G62">
        <v>5830</v>
      </c>
    </row>
    <row r="63" spans="1:7">
      <c r="A63" t="s">
        <v>219</v>
      </c>
      <c r="B63" t="s">
        <v>958</v>
      </c>
      <c r="C63">
        <v>402168</v>
      </c>
      <c r="D63">
        <v>97401</v>
      </c>
      <c r="E63">
        <v>5328</v>
      </c>
      <c r="F63">
        <v>3714</v>
      </c>
      <c r="G63">
        <v>8857</v>
      </c>
    </row>
    <row r="64" spans="1:7">
      <c r="A64" t="s">
        <v>221</v>
      </c>
      <c r="B64" t="s">
        <v>959</v>
      </c>
      <c r="C64">
        <v>17346</v>
      </c>
      <c r="D64">
        <v>10876</v>
      </c>
      <c r="E64">
        <v>3286</v>
      </c>
      <c r="F64">
        <v>2727</v>
      </c>
      <c r="G64">
        <v>3834</v>
      </c>
    </row>
    <row r="65" spans="1:7">
      <c r="A65" t="s">
        <v>223</v>
      </c>
      <c r="B65" t="s">
        <v>960</v>
      </c>
      <c r="C65">
        <v>10844660</v>
      </c>
      <c r="D65">
        <v>1074150</v>
      </c>
      <c r="E65">
        <v>35545</v>
      </c>
      <c r="F65">
        <v>29593</v>
      </c>
      <c r="G65">
        <v>62667</v>
      </c>
    </row>
    <row r="66" spans="1:7">
      <c r="A66" t="s">
        <v>225</v>
      </c>
      <c r="B66" t="s">
        <v>961</v>
      </c>
      <c r="C66">
        <v>86572</v>
      </c>
      <c r="D66">
        <v>32041</v>
      </c>
      <c r="E66">
        <v>4914</v>
      </c>
      <c r="F66">
        <v>5234</v>
      </c>
      <c r="G66">
        <v>6471</v>
      </c>
    </row>
    <row r="67" spans="1:7">
      <c r="A67" t="s">
        <v>227</v>
      </c>
      <c r="B67" t="s">
        <v>962</v>
      </c>
      <c r="C67">
        <v>8751678</v>
      </c>
      <c r="D67">
        <v>623060</v>
      </c>
      <c r="E67">
        <v>27762</v>
      </c>
      <c r="F67">
        <v>23586</v>
      </c>
      <c r="G67">
        <v>45221</v>
      </c>
    </row>
    <row r="68" spans="1:7">
      <c r="A68" t="s">
        <v>229</v>
      </c>
      <c r="B68" t="s">
        <v>963</v>
      </c>
      <c r="C68">
        <v>72152</v>
      </c>
      <c r="D68">
        <v>20870</v>
      </c>
      <c r="E68">
        <v>4540</v>
      </c>
      <c r="F68">
        <v>4830</v>
      </c>
      <c r="G68">
        <v>5445</v>
      </c>
    </row>
    <row r="69" spans="1:7">
      <c r="A69" t="s">
        <v>231</v>
      </c>
      <c r="B69" t="s">
        <v>964</v>
      </c>
      <c r="C69">
        <v>2209643</v>
      </c>
      <c r="D69">
        <v>224985</v>
      </c>
      <c r="E69">
        <v>11027</v>
      </c>
      <c r="F69">
        <v>10647</v>
      </c>
      <c r="G69">
        <v>20963</v>
      </c>
    </row>
    <row r="70" spans="1:7">
      <c r="A70" t="s">
        <v>233</v>
      </c>
      <c r="B70" t="s">
        <v>965</v>
      </c>
      <c r="C70">
        <v>35872</v>
      </c>
      <c r="D70">
        <v>12657</v>
      </c>
      <c r="E70">
        <v>2652</v>
      </c>
      <c r="F70">
        <v>2835</v>
      </c>
      <c r="G70">
        <v>3631</v>
      </c>
    </row>
    <row r="71" spans="1:7">
      <c r="A71" t="s">
        <v>235</v>
      </c>
      <c r="B71" t="s">
        <v>966</v>
      </c>
      <c r="C71">
        <v>1181174</v>
      </c>
      <c r="D71">
        <v>119454</v>
      </c>
      <c r="E71">
        <v>6621</v>
      </c>
      <c r="F71">
        <v>5126</v>
      </c>
      <c r="G71">
        <v>10925</v>
      </c>
    </row>
    <row r="72" spans="1:7">
      <c r="A72" t="s">
        <v>237</v>
      </c>
      <c r="B72" t="s">
        <v>967</v>
      </c>
      <c r="C72">
        <v>23403</v>
      </c>
      <c r="D72">
        <v>9010</v>
      </c>
      <c r="E72">
        <v>3034</v>
      </c>
      <c r="F72">
        <v>2467</v>
      </c>
      <c r="G72">
        <v>3310</v>
      </c>
    </row>
    <row r="73" spans="1:7">
      <c r="A73" t="s">
        <v>239</v>
      </c>
      <c r="B73" t="s">
        <v>968</v>
      </c>
      <c r="C73">
        <v>1245069</v>
      </c>
      <c r="D73">
        <v>82403</v>
      </c>
      <c r="E73">
        <v>3921</v>
      </c>
      <c r="F73">
        <v>3398</v>
      </c>
      <c r="G73">
        <v>4872</v>
      </c>
    </row>
    <row r="74" spans="1:7">
      <c r="A74" t="s">
        <v>241</v>
      </c>
      <c r="B74" t="s">
        <v>969</v>
      </c>
      <c r="C74">
        <v>22966</v>
      </c>
      <c r="D74">
        <v>6880</v>
      </c>
      <c r="E74">
        <v>1810</v>
      </c>
      <c r="F74">
        <v>1711</v>
      </c>
      <c r="G74">
        <v>1801</v>
      </c>
    </row>
    <row r="75" spans="1:7">
      <c r="A75" t="s">
        <v>243</v>
      </c>
      <c r="B75" t="s">
        <v>970</v>
      </c>
      <c r="C75">
        <v>5574886</v>
      </c>
      <c r="D75">
        <v>284399</v>
      </c>
      <c r="E75">
        <v>11536</v>
      </c>
      <c r="F75">
        <v>9535</v>
      </c>
      <c r="G75">
        <v>15022</v>
      </c>
    </row>
    <row r="76" spans="1:7">
      <c r="A76" t="s">
        <v>245</v>
      </c>
      <c r="B76" t="s">
        <v>971</v>
      </c>
      <c r="C76">
        <v>55503</v>
      </c>
      <c r="D76">
        <v>13333</v>
      </c>
      <c r="E76">
        <v>3231</v>
      </c>
      <c r="F76">
        <v>2977</v>
      </c>
      <c r="G76">
        <v>3282</v>
      </c>
    </row>
    <row r="77" spans="1:7">
      <c r="A77" t="s">
        <v>247</v>
      </c>
      <c r="B77" t="s">
        <v>972</v>
      </c>
      <c r="C77">
        <v>2092982</v>
      </c>
      <c r="D77">
        <v>451090</v>
      </c>
      <c r="E77">
        <v>7783</v>
      </c>
      <c r="F77">
        <v>6007</v>
      </c>
      <c r="G77">
        <v>17446</v>
      </c>
    </row>
    <row r="78" spans="1:7">
      <c r="A78" t="s">
        <v>249</v>
      </c>
      <c r="B78" t="s">
        <v>973</v>
      </c>
      <c r="C78">
        <v>39129</v>
      </c>
      <c r="D78">
        <v>20395</v>
      </c>
      <c r="E78">
        <v>2249</v>
      </c>
      <c r="F78">
        <v>2030</v>
      </c>
      <c r="G78">
        <v>3792</v>
      </c>
    </row>
    <row r="79" spans="1:7">
      <c r="A79" t="s">
        <v>251</v>
      </c>
      <c r="B79" t="s">
        <v>974</v>
      </c>
      <c r="C79">
        <v>3852870</v>
      </c>
      <c r="D79">
        <v>314848</v>
      </c>
      <c r="E79">
        <v>5781</v>
      </c>
      <c r="F79">
        <v>4821</v>
      </c>
      <c r="G79">
        <v>11884</v>
      </c>
    </row>
    <row r="80" spans="1:7">
      <c r="A80" t="s">
        <v>253</v>
      </c>
      <c r="B80" t="s">
        <v>975</v>
      </c>
      <c r="C80">
        <v>32170</v>
      </c>
      <c r="D80">
        <v>10601</v>
      </c>
      <c r="E80">
        <v>1440</v>
      </c>
      <c r="F80">
        <v>1407</v>
      </c>
      <c r="G80">
        <v>2013</v>
      </c>
    </row>
    <row r="81" spans="1:7">
      <c r="A81" t="s">
        <v>255</v>
      </c>
      <c r="B81" t="s">
        <v>976</v>
      </c>
      <c r="C81">
        <v>3815313</v>
      </c>
      <c r="D81">
        <v>308393</v>
      </c>
      <c r="E81">
        <v>5781</v>
      </c>
      <c r="F81">
        <v>4821</v>
      </c>
      <c r="G81">
        <v>11884</v>
      </c>
    </row>
    <row r="82" spans="1:7">
      <c r="A82" t="s">
        <v>257</v>
      </c>
      <c r="B82" t="s">
        <v>977</v>
      </c>
      <c r="C82">
        <v>32112</v>
      </c>
      <c r="D82">
        <v>10552</v>
      </c>
      <c r="E82">
        <v>1440</v>
      </c>
      <c r="F82">
        <v>1407</v>
      </c>
      <c r="G82">
        <v>2013</v>
      </c>
    </row>
    <row r="83" spans="1:7">
      <c r="A83" t="s">
        <v>259</v>
      </c>
      <c r="B83" t="s">
        <v>978</v>
      </c>
      <c r="C83">
        <v>500755</v>
      </c>
      <c r="D83">
        <v>36792</v>
      </c>
      <c r="E83">
        <v>1022</v>
      </c>
      <c r="F83">
        <v>666</v>
      </c>
      <c r="G83">
        <v>2086</v>
      </c>
    </row>
    <row r="84" spans="1:7">
      <c r="A84" t="s">
        <v>261</v>
      </c>
      <c r="B84" t="s">
        <v>979</v>
      </c>
      <c r="C84">
        <v>11163</v>
      </c>
      <c r="D84">
        <v>3817</v>
      </c>
      <c r="E84">
        <v>524</v>
      </c>
      <c r="F84">
        <v>466</v>
      </c>
      <c r="G84">
        <v>837</v>
      </c>
    </row>
    <row r="85" spans="1:7">
      <c r="A85" t="s">
        <v>263</v>
      </c>
      <c r="B85" t="s">
        <v>980</v>
      </c>
      <c r="C85">
        <v>799710</v>
      </c>
      <c r="D85">
        <v>52530</v>
      </c>
      <c r="E85">
        <v>1414</v>
      </c>
      <c r="F85">
        <v>799</v>
      </c>
      <c r="G85">
        <v>3571</v>
      </c>
    </row>
    <row r="86" spans="1:7">
      <c r="A86" t="s">
        <v>265</v>
      </c>
      <c r="B86" t="s">
        <v>981</v>
      </c>
      <c r="C86">
        <v>14234</v>
      </c>
      <c r="D86">
        <v>5062</v>
      </c>
      <c r="E86">
        <v>767</v>
      </c>
      <c r="F86">
        <v>676</v>
      </c>
      <c r="G86">
        <v>1244</v>
      </c>
    </row>
    <row r="87" spans="1:7">
      <c r="A87" t="s">
        <v>267</v>
      </c>
      <c r="B87" t="s">
        <v>982</v>
      </c>
      <c r="C87">
        <v>3766424</v>
      </c>
      <c r="D87">
        <v>302157</v>
      </c>
      <c r="E87">
        <v>5534</v>
      </c>
      <c r="F87">
        <v>4633</v>
      </c>
      <c r="G87">
        <v>11546</v>
      </c>
    </row>
    <row r="88" spans="1:7">
      <c r="A88" t="s">
        <v>269</v>
      </c>
      <c r="B88" t="s">
        <v>983</v>
      </c>
      <c r="C88">
        <v>32166</v>
      </c>
      <c r="D88">
        <v>10272</v>
      </c>
      <c r="E88">
        <v>1429</v>
      </c>
      <c r="F88">
        <v>1432</v>
      </c>
      <c r="G88">
        <v>1991</v>
      </c>
    </row>
    <row r="89" spans="1:7">
      <c r="A89" t="s">
        <v>271</v>
      </c>
      <c r="B89" t="s">
        <v>984</v>
      </c>
      <c r="C89">
        <v>1703595</v>
      </c>
      <c r="D89">
        <v>127528</v>
      </c>
      <c r="E89">
        <v>2886</v>
      </c>
      <c r="F89">
        <v>2778</v>
      </c>
      <c r="G89">
        <v>4386</v>
      </c>
    </row>
    <row r="90" spans="1:7">
      <c r="A90" t="s">
        <v>273</v>
      </c>
      <c r="B90" t="s">
        <v>985</v>
      </c>
      <c r="C90">
        <v>20273</v>
      </c>
      <c r="D90">
        <v>7370</v>
      </c>
      <c r="E90">
        <v>1247</v>
      </c>
      <c r="F90">
        <v>1244</v>
      </c>
      <c r="G90">
        <v>1570</v>
      </c>
    </row>
    <row r="91" spans="1:7">
      <c r="A91" t="s">
        <v>275</v>
      </c>
      <c r="B91" t="s">
        <v>986</v>
      </c>
      <c r="C91">
        <v>37557</v>
      </c>
      <c r="D91">
        <v>6455</v>
      </c>
      <c r="E91">
        <v>0</v>
      </c>
      <c r="F91">
        <v>0</v>
      </c>
      <c r="G91">
        <v>0</v>
      </c>
    </row>
    <row r="92" spans="1:7">
      <c r="A92" t="s">
        <v>277</v>
      </c>
      <c r="B92" t="s">
        <v>987</v>
      </c>
      <c r="C92">
        <v>3478</v>
      </c>
      <c r="D92">
        <v>1431</v>
      </c>
      <c r="E92">
        <v>237</v>
      </c>
      <c r="F92">
        <v>237</v>
      </c>
      <c r="G92">
        <v>237</v>
      </c>
    </row>
    <row r="93" spans="1:7">
      <c r="A93" t="s">
        <v>279</v>
      </c>
      <c r="B93" t="s">
        <v>988</v>
      </c>
      <c r="C93">
        <v>19116197</v>
      </c>
      <c r="D93">
        <v>1949513</v>
      </c>
      <c r="E93">
        <v>48910</v>
      </c>
      <c r="F93">
        <v>35656</v>
      </c>
      <c r="G93">
        <v>90007</v>
      </c>
    </row>
    <row r="94" spans="1:7">
      <c r="A94" t="s">
        <v>281</v>
      </c>
      <c r="B94" t="s">
        <v>989</v>
      </c>
      <c r="C94">
        <v>152980</v>
      </c>
      <c r="D94">
        <v>58398</v>
      </c>
      <c r="E94">
        <v>10315</v>
      </c>
      <c r="F94">
        <v>8890</v>
      </c>
      <c r="G94">
        <v>11761</v>
      </c>
    </row>
    <row r="95" spans="1:7">
      <c r="A95" t="s">
        <v>283</v>
      </c>
      <c r="B95" t="s">
        <v>990</v>
      </c>
      <c r="C95">
        <v>5894236</v>
      </c>
      <c r="D95">
        <v>683979</v>
      </c>
      <c r="E95">
        <v>16522</v>
      </c>
      <c r="F95">
        <v>10518</v>
      </c>
      <c r="G95">
        <v>30499</v>
      </c>
    </row>
    <row r="96" spans="1:7">
      <c r="A96" t="s">
        <v>285</v>
      </c>
      <c r="B96" t="s">
        <v>991</v>
      </c>
      <c r="C96">
        <v>78995</v>
      </c>
      <c r="D96">
        <v>29702</v>
      </c>
      <c r="E96">
        <v>6772</v>
      </c>
      <c r="F96">
        <v>5699</v>
      </c>
      <c r="G96">
        <v>7494</v>
      </c>
    </row>
    <row r="97" spans="1:7">
      <c r="A97" t="s">
        <v>287</v>
      </c>
      <c r="B97" t="s">
        <v>992</v>
      </c>
      <c r="C97">
        <v>5481768</v>
      </c>
      <c r="D97">
        <v>581400</v>
      </c>
      <c r="E97">
        <v>12875</v>
      </c>
      <c r="F97">
        <v>7794</v>
      </c>
      <c r="G97">
        <v>23789</v>
      </c>
    </row>
    <row r="98" spans="1:7">
      <c r="A98" t="s">
        <v>289</v>
      </c>
      <c r="B98" t="s">
        <v>993</v>
      </c>
      <c r="C98">
        <v>73241</v>
      </c>
      <c r="D98">
        <v>27653</v>
      </c>
      <c r="E98">
        <v>5927</v>
      </c>
      <c r="F98">
        <v>4931</v>
      </c>
      <c r="G98">
        <v>6445</v>
      </c>
    </row>
    <row r="99" spans="1:7">
      <c r="A99" t="s">
        <v>291</v>
      </c>
      <c r="B99" t="s">
        <v>994</v>
      </c>
      <c r="C99">
        <v>1055161</v>
      </c>
      <c r="D99">
        <v>99634</v>
      </c>
      <c r="E99">
        <v>5279</v>
      </c>
      <c r="F99">
        <v>1486</v>
      </c>
      <c r="G99">
        <v>9291</v>
      </c>
    </row>
    <row r="100" spans="1:7">
      <c r="A100" t="s">
        <v>293</v>
      </c>
      <c r="B100" t="s">
        <v>995</v>
      </c>
      <c r="C100">
        <v>33596</v>
      </c>
      <c r="D100">
        <v>9456</v>
      </c>
      <c r="E100">
        <v>3563</v>
      </c>
      <c r="F100">
        <v>855</v>
      </c>
      <c r="G100">
        <v>3757</v>
      </c>
    </row>
    <row r="101" spans="1:7">
      <c r="A101" t="s">
        <v>295</v>
      </c>
      <c r="B101" t="s">
        <v>996</v>
      </c>
      <c r="C101">
        <v>323455</v>
      </c>
      <c r="D101">
        <v>34799</v>
      </c>
      <c r="E101">
        <v>459</v>
      </c>
      <c r="F101">
        <v>308</v>
      </c>
      <c r="G101">
        <v>1328</v>
      </c>
    </row>
    <row r="102" spans="1:7">
      <c r="A102" t="s">
        <v>297</v>
      </c>
      <c r="B102" t="s">
        <v>997</v>
      </c>
      <c r="C102">
        <v>14689</v>
      </c>
      <c r="D102">
        <v>5846</v>
      </c>
      <c r="E102">
        <v>367</v>
      </c>
      <c r="F102">
        <v>285</v>
      </c>
      <c r="G102">
        <v>1148</v>
      </c>
    </row>
    <row r="103" spans="1:7">
      <c r="A103" t="s">
        <v>299</v>
      </c>
      <c r="B103" t="s">
        <v>998</v>
      </c>
      <c r="C103">
        <v>61265</v>
      </c>
      <c r="D103">
        <v>8098</v>
      </c>
      <c r="E103">
        <v>0</v>
      </c>
      <c r="F103">
        <v>0</v>
      </c>
      <c r="G103">
        <v>0</v>
      </c>
    </row>
    <row r="104" spans="1:7">
      <c r="A104" t="s">
        <v>301</v>
      </c>
      <c r="B104" t="s">
        <v>999</v>
      </c>
      <c r="C104">
        <v>7829</v>
      </c>
      <c r="D104">
        <v>2646</v>
      </c>
      <c r="E104">
        <v>237</v>
      </c>
      <c r="F104">
        <v>237</v>
      </c>
      <c r="G104">
        <v>237</v>
      </c>
    </row>
    <row r="105" spans="1:7">
      <c r="A105" t="s">
        <v>303</v>
      </c>
      <c r="B105" t="s">
        <v>1000</v>
      </c>
      <c r="C105">
        <v>4458433</v>
      </c>
      <c r="D105">
        <v>476950</v>
      </c>
      <c r="E105">
        <v>9318</v>
      </c>
      <c r="F105">
        <v>6107</v>
      </c>
      <c r="G105">
        <v>15953</v>
      </c>
    </row>
    <row r="106" spans="1:7">
      <c r="A106" t="s">
        <v>305</v>
      </c>
      <c r="B106" t="s">
        <v>1001</v>
      </c>
      <c r="C106">
        <v>67620</v>
      </c>
      <c r="D106">
        <v>25572</v>
      </c>
      <c r="E106">
        <v>5647</v>
      </c>
      <c r="F106">
        <v>5043</v>
      </c>
      <c r="G106">
        <v>6269</v>
      </c>
    </row>
    <row r="107" spans="1:7">
      <c r="A107" t="s">
        <v>307</v>
      </c>
      <c r="B107" t="s">
        <v>1002</v>
      </c>
      <c r="C107">
        <v>412468</v>
      </c>
      <c r="D107">
        <v>102579</v>
      </c>
      <c r="E107">
        <v>3647</v>
      </c>
      <c r="F107">
        <v>2724</v>
      </c>
      <c r="G107">
        <v>6710</v>
      </c>
    </row>
    <row r="108" spans="1:7">
      <c r="A108" t="s">
        <v>309</v>
      </c>
      <c r="B108" t="s">
        <v>1003</v>
      </c>
      <c r="C108">
        <v>21829</v>
      </c>
      <c r="D108">
        <v>11029</v>
      </c>
      <c r="E108">
        <v>2613</v>
      </c>
      <c r="F108">
        <v>2328</v>
      </c>
      <c r="G108">
        <v>3181</v>
      </c>
    </row>
    <row r="109" spans="1:7">
      <c r="A109" t="s">
        <v>311</v>
      </c>
      <c r="B109" t="s">
        <v>1004</v>
      </c>
      <c r="C109">
        <v>9567213</v>
      </c>
      <c r="D109">
        <v>988043</v>
      </c>
      <c r="E109">
        <v>24753</v>
      </c>
      <c r="F109">
        <v>19119</v>
      </c>
      <c r="G109">
        <v>47489</v>
      </c>
    </row>
    <row r="110" spans="1:7">
      <c r="A110" t="s">
        <v>313</v>
      </c>
      <c r="B110" t="s">
        <v>1005</v>
      </c>
      <c r="C110">
        <v>83106</v>
      </c>
      <c r="D110">
        <v>31424</v>
      </c>
      <c r="E110">
        <v>4804</v>
      </c>
      <c r="F110">
        <v>4228</v>
      </c>
      <c r="G110">
        <v>5813</v>
      </c>
    </row>
    <row r="111" spans="1:7">
      <c r="A111" t="s">
        <v>315</v>
      </c>
      <c r="B111" t="s">
        <v>1006</v>
      </c>
      <c r="C111">
        <v>7494633</v>
      </c>
      <c r="D111">
        <v>565969</v>
      </c>
      <c r="E111">
        <v>19441</v>
      </c>
      <c r="F111">
        <v>14862</v>
      </c>
      <c r="G111">
        <v>35344</v>
      </c>
    </row>
    <row r="112" spans="1:7">
      <c r="A112" t="s">
        <v>317</v>
      </c>
      <c r="B112" t="s">
        <v>1007</v>
      </c>
      <c r="C112">
        <v>64572</v>
      </c>
      <c r="D112">
        <v>20282</v>
      </c>
      <c r="E112">
        <v>3869</v>
      </c>
      <c r="F112">
        <v>3218</v>
      </c>
      <c r="G112">
        <v>5222</v>
      </c>
    </row>
    <row r="113" spans="1:7">
      <c r="A113" t="s">
        <v>319</v>
      </c>
      <c r="B113" t="s">
        <v>1008</v>
      </c>
      <c r="C113">
        <v>2584886</v>
      </c>
      <c r="D113">
        <v>262121</v>
      </c>
      <c r="E113">
        <v>11061</v>
      </c>
      <c r="F113">
        <v>8416</v>
      </c>
      <c r="G113">
        <v>21542</v>
      </c>
    </row>
    <row r="114" spans="1:7">
      <c r="A114" t="s">
        <v>321</v>
      </c>
      <c r="B114" t="s">
        <v>1009</v>
      </c>
      <c r="C114">
        <v>41986</v>
      </c>
      <c r="D114">
        <v>12716</v>
      </c>
      <c r="E114">
        <v>2675</v>
      </c>
      <c r="F114">
        <v>1996</v>
      </c>
      <c r="G114">
        <v>3784</v>
      </c>
    </row>
    <row r="115" spans="1:7">
      <c r="A115" t="s">
        <v>323</v>
      </c>
      <c r="B115" t="s">
        <v>1010</v>
      </c>
      <c r="C115">
        <v>1165581</v>
      </c>
      <c r="D115">
        <v>126811</v>
      </c>
      <c r="E115">
        <v>3932</v>
      </c>
      <c r="F115">
        <v>3212</v>
      </c>
      <c r="G115">
        <v>6737</v>
      </c>
    </row>
    <row r="116" spans="1:7">
      <c r="A116" t="s">
        <v>325</v>
      </c>
      <c r="B116" t="s">
        <v>1011</v>
      </c>
      <c r="C116">
        <v>24969</v>
      </c>
      <c r="D116">
        <v>8398</v>
      </c>
      <c r="E116">
        <v>1317</v>
      </c>
      <c r="F116">
        <v>1019</v>
      </c>
      <c r="G116">
        <v>1696</v>
      </c>
    </row>
    <row r="117" spans="1:7">
      <c r="A117" t="s">
        <v>327</v>
      </c>
      <c r="B117" t="s">
        <v>1012</v>
      </c>
      <c r="C117">
        <v>794827</v>
      </c>
      <c r="D117">
        <v>47087</v>
      </c>
      <c r="E117">
        <v>924</v>
      </c>
      <c r="F117">
        <v>649</v>
      </c>
      <c r="G117">
        <v>2521</v>
      </c>
    </row>
    <row r="118" spans="1:7">
      <c r="A118" t="s">
        <v>329</v>
      </c>
      <c r="B118" t="s">
        <v>1013</v>
      </c>
      <c r="C118">
        <v>14725</v>
      </c>
      <c r="D118">
        <v>4573</v>
      </c>
      <c r="E118">
        <v>544</v>
      </c>
      <c r="F118">
        <v>381</v>
      </c>
      <c r="G118">
        <v>1328</v>
      </c>
    </row>
    <row r="119" spans="1:7">
      <c r="A119" t="s">
        <v>331</v>
      </c>
      <c r="B119" t="s">
        <v>1014</v>
      </c>
      <c r="C119">
        <v>3934242</v>
      </c>
      <c r="D119">
        <v>186592</v>
      </c>
      <c r="E119">
        <v>4367</v>
      </c>
      <c r="F119">
        <v>3354</v>
      </c>
      <c r="G119">
        <v>7021</v>
      </c>
    </row>
    <row r="120" spans="1:7">
      <c r="A120" t="s">
        <v>333</v>
      </c>
      <c r="B120" t="s">
        <v>1015</v>
      </c>
      <c r="C120">
        <v>52960</v>
      </c>
      <c r="D120">
        <v>10703</v>
      </c>
      <c r="E120">
        <v>1793</v>
      </c>
      <c r="F120">
        <v>1787</v>
      </c>
      <c r="G120">
        <v>2211</v>
      </c>
    </row>
    <row r="121" spans="1:7">
      <c r="A121" t="s">
        <v>335</v>
      </c>
      <c r="B121" t="s">
        <v>1016</v>
      </c>
      <c r="C121">
        <v>2072580</v>
      </c>
      <c r="D121">
        <v>422074</v>
      </c>
      <c r="E121">
        <v>5312</v>
      </c>
      <c r="F121">
        <v>4257</v>
      </c>
      <c r="G121">
        <v>12145</v>
      </c>
    </row>
    <row r="122" spans="1:7">
      <c r="A122" t="s">
        <v>337</v>
      </c>
      <c r="B122" t="s">
        <v>1017</v>
      </c>
      <c r="C122">
        <v>39363</v>
      </c>
      <c r="D122">
        <v>17923</v>
      </c>
      <c r="E122">
        <v>2048</v>
      </c>
      <c r="F122">
        <v>1924</v>
      </c>
      <c r="G122">
        <v>3151</v>
      </c>
    </row>
    <row r="123" spans="1:7">
      <c r="A123" t="s">
        <v>339</v>
      </c>
      <c r="B123" t="s">
        <v>1018</v>
      </c>
      <c r="C123">
        <v>3654748</v>
      </c>
      <c r="D123">
        <v>277491</v>
      </c>
      <c r="E123">
        <v>7635</v>
      </c>
      <c r="F123">
        <v>6019</v>
      </c>
      <c r="G123">
        <v>12019</v>
      </c>
    </row>
    <row r="124" spans="1:7">
      <c r="A124" t="s">
        <v>341</v>
      </c>
      <c r="B124" t="s">
        <v>1019</v>
      </c>
      <c r="C124">
        <v>35814</v>
      </c>
      <c r="D124">
        <v>10145</v>
      </c>
      <c r="E124">
        <v>1645</v>
      </c>
      <c r="F124">
        <v>1382</v>
      </c>
      <c r="G124">
        <v>2222</v>
      </c>
    </row>
    <row r="125" spans="1:7">
      <c r="A125" t="s">
        <v>343</v>
      </c>
      <c r="B125" t="s">
        <v>1020</v>
      </c>
      <c r="C125">
        <v>3622416</v>
      </c>
      <c r="D125">
        <v>270971</v>
      </c>
      <c r="E125">
        <v>7561</v>
      </c>
      <c r="F125">
        <v>6019</v>
      </c>
      <c r="G125">
        <v>11913</v>
      </c>
    </row>
    <row r="126" spans="1:7">
      <c r="A126" t="s">
        <v>345</v>
      </c>
      <c r="B126" t="s">
        <v>1021</v>
      </c>
      <c r="C126">
        <v>35805</v>
      </c>
      <c r="D126">
        <v>9743</v>
      </c>
      <c r="E126">
        <v>1633</v>
      </c>
      <c r="F126">
        <v>1382</v>
      </c>
      <c r="G126">
        <v>2215</v>
      </c>
    </row>
    <row r="127" spans="1:7">
      <c r="A127" t="s">
        <v>347</v>
      </c>
      <c r="B127" t="s">
        <v>1022</v>
      </c>
      <c r="C127">
        <v>509695</v>
      </c>
      <c r="D127">
        <v>35695</v>
      </c>
      <c r="E127">
        <v>2227</v>
      </c>
      <c r="F127">
        <v>1902</v>
      </c>
      <c r="G127">
        <v>2801</v>
      </c>
    </row>
    <row r="128" spans="1:7">
      <c r="A128" t="s">
        <v>349</v>
      </c>
      <c r="B128" t="s">
        <v>1023</v>
      </c>
      <c r="C128">
        <v>13963</v>
      </c>
      <c r="D128">
        <v>3273</v>
      </c>
      <c r="E128">
        <v>840</v>
      </c>
      <c r="F128">
        <v>819</v>
      </c>
      <c r="G128">
        <v>907</v>
      </c>
    </row>
    <row r="129" spans="1:7">
      <c r="A129" t="s">
        <v>351</v>
      </c>
      <c r="B129" t="s">
        <v>1024</v>
      </c>
      <c r="C129">
        <v>901916</v>
      </c>
      <c r="D129">
        <v>57491</v>
      </c>
      <c r="E129">
        <v>2523</v>
      </c>
      <c r="F129">
        <v>1946</v>
      </c>
      <c r="G129">
        <v>3619</v>
      </c>
    </row>
    <row r="130" spans="1:7">
      <c r="A130" t="s">
        <v>353</v>
      </c>
      <c r="B130" t="s">
        <v>1025</v>
      </c>
      <c r="C130">
        <v>19113</v>
      </c>
      <c r="D130">
        <v>4730</v>
      </c>
      <c r="E130">
        <v>1061</v>
      </c>
      <c r="F130">
        <v>926</v>
      </c>
      <c r="G130">
        <v>1269</v>
      </c>
    </row>
    <row r="131" spans="1:7">
      <c r="A131" t="s">
        <v>355</v>
      </c>
      <c r="B131" t="s">
        <v>1026</v>
      </c>
      <c r="C131">
        <v>3573283</v>
      </c>
      <c r="D131">
        <v>266484</v>
      </c>
      <c r="E131">
        <v>7463</v>
      </c>
      <c r="F131">
        <v>5984</v>
      </c>
      <c r="G131">
        <v>11772</v>
      </c>
    </row>
    <row r="132" spans="1:7">
      <c r="A132" t="s">
        <v>357</v>
      </c>
      <c r="B132" t="s">
        <v>1027</v>
      </c>
      <c r="C132">
        <v>35090</v>
      </c>
      <c r="D132">
        <v>9615</v>
      </c>
      <c r="E132">
        <v>1629</v>
      </c>
      <c r="F132">
        <v>1384</v>
      </c>
      <c r="G132">
        <v>2234</v>
      </c>
    </row>
    <row r="133" spans="1:7">
      <c r="A133" t="s">
        <v>359</v>
      </c>
      <c r="B133" t="s">
        <v>1028</v>
      </c>
      <c r="C133">
        <v>1106051</v>
      </c>
      <c r="D133">
        <v>71089</v>
      </c>
      <c r="E133">
        <v>1584</v>
      </c>
      <c r="F133">
        <v>1302</v>
      </c>
      <c r="G133">
        <v>2515</v>
      </c>
    </row>
    <row r="134" spans="1:7">
      <c r="A134" t="s">
        <v>361</v>
      </c>
      <c r="B134" t="s">
        <v>1029</v>
      </c>
      <c r="C134">
        <v>17197</v>
      </c>
      <c r="D134">
        <v>5014</v>
      </c>
      <c r="E134">
        <v>634</v>
      </c>
      <c r="F134">
        <v>539</v>
      </c>
      <c r="G134">
        <v>804</v>
      </c>
    </row>
    <row r="135" spans="1:7">
      <c r="A135" t="s">
        <v>363</v>
      </c>
      <c r="B135" t="s">
        <v>1030</v>
      </c>
      <c r="C135">
        <v>32332</v>
      </c>
      <c r="D135">
        <v>6520</v>
      </c>
      <c r="E135">
        <v>74</v>
      </c>
      <c r="F135">
        <v>0</v>
      </c>
      <c r="G135">
        <v>106</v>
      </c>
    </row>
    <row r="136" spans="1:7">
      <c r="A136" t="s">
        <v>365</v>
      </c>
      <c r="B136" t="s">
        <v>1031</v>
      </c>
      <c r="C136">
        <v>3518</v>
      </c>
      <c r="D136">
        <v>1734</v>
      </c>
      <c r="E136">
        <v>123</v>
      </c>
      <c r="F136">
        <v>237</v>
      </c>
      <c r="G136">
        <v>139</v>
      </c>
    </row>
    <row r="137" spans="1:7">
      <c r="A137" t="s">
        <v>367</v>
      </c>
      <c r="B137" t="s">
        <v>1032</v>
      </c>
      <c r="C137">
        <v>6091551</v>
      </c>
      <c r="D137">
        <v>658003</v>
      </c>
      <c r="E137">
        <v>22262</v>
      </c>
      <c r="F137">
        <v>19956</v>
      </c>
      <c r="G137">
        <v>37215</v>
      </c>
    </row>
    <row r="138" spans="1:7">
      <c r="A138" t="s">
        <v>369</v>
      </c>
      <c r="B138" t="s">
        <v>1033</v>
      </c>
      <c r="C138">
        <v>88216</v>
      </c>
      <c r="D138">
        <v>37768</v>
      </c>
      <c r="E138">
        <v>7033</v>
      </c>
      <c r="F138">
        <v>7047</v>
      </c>
      <c r="G138">
        <v>9065</v>
      </c>
    </row>
    <row r="139" spans="1:7">
      <c r="A139" t="s">
        <v>371</v>
      </c>
      <c r="B139" t="s">
        <v>1034</v>
      </c>
      <c r="C139">
        <v>1809115</v>
      </c>
      <c r="D139">
        <v>233031</v>
      </c>
      <c r="E139">
        <v>5060</v>
      </c>
      <c r="F139">
        <v>3968</v>
      </c>
      <c r="G139">
        <v>9290</v>
      </c>
    </row>
    <row r="140" spans="1:7">
      <c r="A140" t="s">
        <v>373</v>
      </c>
      <c r="B140" t="s">
        <v>1035</v>
      </c>
      <c r="C140">
        <v>43247</v>
      </c>
      <c r="D140">
        <v>21692</v>
      </c>
      <c r="E140">
        <v>3986</v>
      </c>
      <c r="F140">
        <v>3884</v>
      </c>
      <c r="G140">
        <v>4578</v>
      </c>
    </row>
    <row r="141" spans="1:7">
      <c r="A141" t="s">
        <v>375</v>
      </c>
      <c r="B141" t="s">
        <v>1036</v>
      </c>
      <c r="C141">
        <v>1676090</v>
      </c>
      <c r="D141">
        <v>197685</v>
      </c>
      <c r="E141">
        <v>2841</v>
      </c>
      <c r="F141">
        <v>1749</v>
      </c>
      <c r="G141">
        <v>5763</v>
      </c>
    </row>
    <row r="142" spans="1:7">
      <c r="A142" t="s">
        <v>377</v>
      </c>
      <c r="B142" t="s">
        <v>1037</v>
      </c>
      <c r="C142">
        <v>40120</v>
      </c>
      <c r="D142">
        <v>19874</v>
      </c>
      <c r="E142">
        <v>1563</v>
      </c>
      <c r="F142">
        <v>1316</v>
      </c>
      <c r="G142">
        <v>2282</v>
      </c>
    </row>
    <row r="143" spans="1:7">
      <c r="A143" t="s">
        <v>379</v>
      </c>
      <c r="B143" t="s">
        <v>1038</v>
      </c>
      <c r="C143">
        <v>431157</v>
      </c>
      <c r="D143">
        <v>48052</v>
      </c>
      <c r="E143">
        <v>788</v>
      </c>
      <c r="F143">
        <v>385</v>
      </c>
      <c r="G143">
        <v>1620</v>
      </c>
    </row>
    <row r="144" spans="1:7">
      <c r="A144" t="s">
        <v>381</v>
      </c>
      <c r="B144" t="s">
        <v>1039</v>
      </c>
      <c r="C144">
        <v>18468</v>
      </c>
      <c r="D144">
        <v>8452</v>
      </c>
      <c r="E144">
        <v>856</v>
      </c>
      <c r="F144">
        <v>561</v>
      </c>
      <c r="G144">
        <v>1048</v>
      </c>
    </row>
    <row r="145" spans="1:7">
      <c r="A145" t="s">
        <v>383</v>
      </c>
      <c r="B145" t="s">
        <v>1040</v>
      </c>
      <c r="C145">
        <v>104153</v>
      </c>
      <c r="D145">
        <v>10708</v>
      </c>
      <c r="E145">
        <v>274</v>
      </c>
      <c r="F145">
        <v>0</v>
      </c>
      <c r="G145">
        <v>481</v>
      </c>
    </row>
    <row r="146" spans="1:7">
      <c r="A146" t="s">
        <v>385</v>
      </c>
      <c r="B146" t="s">
        <v>1041</v>
      </c>
      <c r="C146">
        <v>8350</v>
      </c>
      <c r="D146">
        <v>2702</v>
      </c>
      <c r="E146">
        <v>402</v>
      </c>
      <c r="F146">
        <v>237</v>
      </c>
      <c r="G146">
        <v>538</v>
      </c>
    </row>
    <row r="147" spans="1:7">
      <c r="A147" t="s">
        <v>387</v>
      </c>
      <c r="B147" t="s">
        <v>1042</v>
      </c>
      <c r="C147">
        <v>16524</v>
      </c>
      <c r="D147">
        <v>2309</v>
      </c>
      <c r="E147">
        <v>0</v>
      </c>
      <c r="F147">
        <v>0</v>
      </c>
      <c r="G147">
        <v>0</v>
      </c>
    </row>
    <row r="148" spans="1:7">
      <c r="A148" t="s">
        <v>389</v>
      </c>
      <c r="B148" t="s">
        <v>1043</v>
      </c>
      <c r="C148">
        <v>4626</v>
      </c>
      <c r="D148">
        <v>1340</v>
      </c>
      <c r="E148">
        <v>237</v>
      </c>
      <c r="F148">
        <v>237</v>
      </c>
      <c r="G148">
        <v>237</v>
      </c>
    </row>
    <row r="149" spans="1:7">
      <c r="A149" t="s">
        <v>391</v>
      </c>
      <c r="B149" t="s">
        <v>1044</v>
      </c>
      <c r="C149">
        <v>1242331</v>
      </c>
      <c r="D149">
        <v>146007</v>
      </c>
      <c r="E149">
        <v>2161</v>
      </c>
      <c r="F149">
        <v>1364</v>
      </c>
      <c r="G149">
        <v>4094</v>
      </c>
    </row>
    <row r="150" spans="1:7">
      <c r="A150" t="s">
        <v>393</v>
      </c>
      <c r="B150" t="s">
        <v>1045</v>
      </c>
      <c r="C150">
        <v>35307</v>
      </c>
      <c r="D150">
        <v>15779</v>
      </c>
      <c r="E150">
        <v>1364</v>
      </c>
      <c r="F150">
        <v>1127</v>
      </c>
      <c r="G150">
        <v>1935</v>
      </c>
    </row>
    <row r="151" spans="1:7">
      <c r="A151" t="s">
        <v>395</v>
      </c>
      <c r="B151" t="s">
        <v>1046</v>
      </c>
      <c r="C151">
        <v>133025</v>
      </c>
      <c r="D151">
        <v>35346</v>
      </c>
      <c r="E151">
        <v>2219</v>
      </c>
      <c r="F151">
        <v>2219</v>
      </c>
      <c r="G151">
        <v>3527</v>
      </c>
    </row>
    <row r="152" spans="1:7">
      <c r="A152" t="s">
        <v>397</v>
      </c>
      <c r="B152" t="s">
        <v>1047</v>
      </c>
      <c r="C152">
        <v>12629</v>
      </c>
      <c r="D152">
        <v>7505</v>
      </c>
      <c r="E152">
        <v>3442</v>
      </c>
      <c r="F152">
        <v>3442</v>
      </c>
      <c r="G152">
        <v>3738</v>
      </c>
    </row>
    <row r="153" spans="1:7">
      <c r="A153" t="s">
        <v>399</v>
      </c>
      <c r="B153" t="s">
        <v>1048</v>
      </c>
      <c r="C153">
        <v>3148693</v>
      </c>
      <c r="D153">
        <v>343304</v>
      </c>
      <c r="E153">
        <v>12963</v>
      </c>
      <c r="F153">
        <v>12216</v>
      </c>
      <c r="G153">
        <v>21812</v>
      </c>
    </row>
    <row r="154" spans="1:7">
      <c r="A154" t="s">
        <v>401</v>
      </c>
      <c r="B154" t="s">
        <v>1049</v>
      </c>
      <c r="C154">
        <v>46717</v>
      </c>
      <c r="D154">
        <v>17792</v>
      </c>
      <c r="E154">
        <v>3008</v>
      </c>
      <c r="F154">
        <v>3024</v>
      </c>
      <c r="G154">
        <v>4471</v>
      </c>
    </row>
    <row r="155" spans="1:7">
      <c r="A155" t="s">
        <v>403</v>
      </c>
      <c r="B155" t="s">
        <v>1050</v>
      </c>
      <c r="C155">
        <v>2465340</v>
      </c>
      <c r="D155">
        <v>199416</v>
      </c>
      <c r="E155">
        <v>8399</v>
      </c>
      <c r="F155">
        <v>7274</v>
      </c>
      <c r="G155">
        <v>14233</v>
      </c>
    </row>
    <row r="156" spans="1:7">
      <c r="A156" t="s">
        <v>405</v>
      </c>
      <c r="B156" t="s">
        <v>1051</v>
      </c>
      <c r="C156">
        <v>38854</v>
      </c>
      <c r="D156">
        <v>12386</v>
      </c>
      <c r="E156">
        <v>1963</v>
      </c>
      <c r="F156">
        <v>1843</v>
      </c>
      <c r="G156">
        <v>2966</v>
      </c>
    </row>
    <row r="157" spans="1:7">
      <c r="A157" t="s">
        <v>407</v>
      </c>
      <c r="B157" t="s">
        <v>1052</v>
      </c>
      <c r="C157">
        <v>1028297</v>
      </c>
      <c r="D157">
        <v>106279</v>
      </c>
      <c r="E157">
        <v>3477</v>
      </c>
      <c r="F157">
        <v>3007</v>
      </c>
      <c r="G157">
        <v>6482</v>
      </c>
    </row>
    <row r="158" spans="1:7">
      <c r="A158" t="s">
        <v>409</v>
      </c>
      <c r="B158" t="s">
        <v>1053</v>
      </c>
      <c r="C158">
        <v>24715</v>
      </c>
      <c r="D158">
        <v>9045</v>
      </c>
      <c r="E158">
        <v>1142</v>
      </c>
      <c r="F158">
        <v>1104</v>
      </c>
      <c r="G158">
        <v>1764</v>
      </c>
    </row>
    <row r="159" spans="1:7">
      <c r="A159" t="s">
        <v>411</v>
      </c>
      <c r="B159" t="s">
        <v>1054</v>
      </c>
      <c r="C159">
        <v>403409</v>
      </c>
      <c r="D159">
        <v>39227</v>
      </c>
      <c r="E159">
        <v>2511</v>
      </c>
      <c r="F159">
        <v>2268</v>
      </c>
      <c r="G159">
        <v>4174</v>
      </c>
    </row>
    <row r="160" spans="1:7">
      <c r="A160" t="s">
        <v>413</v>
      </c>
      <c r="B160" t="s">
        <v>1055</v>
      </c>
      <c r="C160">
        <v>13060</v>
      </c>
      <c r="D160">
        <v>4483</v>
      </c>
      <c r="E160">
        <v>1191</v>
      </c>
      <c r="F160">
        <v>1187</v>
      </c>
      <c r="G160">
        <v>1890</v>
      </c>
    </row>
    <row r="161" spans="1:7">
      <c r="A161" t="s">
        <v>415</v>
      </c>
      <c r="B161" t="s">
        <v>1056</v>
      </c>
      <c r="C161">
        <v>193804</v>
      </c>
      <c r="D161">
        <v>14800</v>
      </c>
      <c r="E161">
        <v>664</v>
      </c>
      <c r="F161">
        <v>604</v>
      </c>
      <c r="G161">
        <v>952</v>
      </c>
    </row>
    <row r="162" spans="1:7">
      <c r="A162" t="s">
        <v>417</v>
      </c>
      <c r="B162" t="s">
        <v>1057</v>
      </c>
      <c r="C162">
        <v>9035</v>
      </c>
      <c r="D162">
        <v>2738</v>
      </c>
      <c r="E162">
        <v>483</v>
      </c>
      <c r="F162">
        <v>484</v>
      </c>
      <c r="G162">
        <v>556</v>
      </c>
    </row>
    <row r="163" spans="1:7">
      <c r="A163" t="s">
        <v>419</v>
      </c>
      <c r="B163" t="s">
        <v>1058</v>
      </c>
      <c r="C163">
        <v>1100913</v>
      </c>
      <c r="D163">
        <v>54461</v>
      </c>
      <c r="E163">
        <v>2473</v>
      </c>
      <c r="F163">
        <v>1876</v>
      </c>
      <c r="G163">
        <v>3473</v>
      </c>
    </row>
    <row r="164" spans="1:7">
      <c r="A164" t="s">
        <v>421</v>
      </c>
      <c r="B164" t="s">
        <v>1059</v>
      </c>
      <c r="C164">
        <v>25631</v>
      </c>
      <c r="D164">
        <v>5359</v>
      </c>
      <c r="E164">
        <v>1167</v>
      </c>
      <c r="F164">
        <v>995</v>
      </c>
      <c r="G164">
        <v>1332</v>
      </c>
    </row>
    <row r="165" spans="1:7">
      <c r="A165" t="s">
        <v>423</v>
      </c>
      <c r="B165" t="s">
        <v>1060</v>
      </c>
      <c r="C165">
        <v>683353</v>
      </c>
      <c r="D165">
        <v>143888</v>
      </c>
      <c r="E165">
        <v>4564</v>
      </c>
      <c r="F165">
        <v>4942</v>
      </c>
      <c r="G165">
        <v>7579</v>
      </c>
    </row>
    <row r="166" spans="1:7">
      <c r="A166" t="s">
        <v>425</v>
      </c>
      <c r="B166" t="s">
        <v>1061</v>
      </c>
      <c r="C166">
        <v>22536</v>
      </c>
      <c r="D166">
        <v>11337</v>
      </c>
      <c r="E166">
        <v>2222</v>
      </c>
      <c r="F166">
        <v>2404</v>
      </c>
      <c r="G166">
        <v>2913</v>
      </c>
    </row>
    <row r="167" spans="1:7">
      <c r="A167" t="s">
        <v>427</v>
      </c>
      <c r="B167" t="s">
        <v>1062</v>
      </c>
      <c r="C167">
        <v>1133743</v>
      </c>
      <c r="D167">
        <v>81668</v>
      </c>
      <c r="E167">
        <v>4239</v>
      </c>
      <c r="F167">
        <v>3772</v>
      </c>
      <c r="G167">
        <v>6113</v>
      </c>
    </row>
    <row r="168" spans="1:7">
      <c r="A168" t="s">
        <v>429</v>
      </c>
      <c r="B168" t="s">
        <v>1063</v>
      </c>
      <c r="C168">
        <v>20787</v>
      </c>
      <c r="D168">
        <v>6167</v>
      </c>
      <c r="E168">
        <v>2662</v>
      </c>
      <c r="F168">
        <v>2679</v>
      </c>
      <c r="G168">
        <v>2743</v>
      </c>
    </row>
    <row r="169" spans="1:7">
      <c r="A169" t="s">
        <v>431</v>
      </c>
      <c r="B169" t="s">
        <v>1064</v>
      </c>
      <c r="C169">
        <v>1124186</v>
      </c>
      <c r="D169">
        <v>80973</v>
      </c>
      <c r="E169">
        <v>4194</v>
      </c>
      <c r="F169">
        <v>3727</v>
      </c>
      <c r="G169">
        <v>6068</v>
      </c>
    </row>
    <row r="170" spans="1:7">
      <c r="A170" t="s">
        <v>433</v>
      </c>
      <c r="B170" t="s">
        <v>1065</v>
      </c>
      <c r="C170">
        <v>20478</v>
      </c>
      <c r="D170">
        <v>6169</v>
      </c>
      <c r="E170">
        <v>2651</v>
      </c>
      <c r="F170">
        <v>2669</v>
      </c>
      <c r="G170">
        <v>2733</v>
      </c>
    </row>
    <row r="171" spans="1:7">
      <c r="A171" t="s">
        <v>435</v>
      </c>
      <c r="B171" t="s">
        <v>1066</v>
      </c>
      <c r="C171">
        <v>175743</v>
      </c>
      <c r="D171">
        <v>12351</v>
      </c>
      <c r="E171">
        <v>181</v>
      </c>
      <c r="F171">
        <v>181</v>
      </c>
      <c r="G171">
        <v>574</v>
      </c>
    </row>
    <row r="172" spans="1:7">
      <c r="A172" t="s">
        <v>437</v>
      </c>
      <c r="B172" t="s">
        <v>1067</v>
      </c>
      <c r="C172">
        <v>7071</v>
      </c>
      <c r="D172">
        <v>1994</v>
      </c>
      <c r="E172">
        <v>188</v>
      </c>
      <c r="F172">
        <v>188</v>
      </c>
      <c r="G172">
        <v>394</v>
      </c>
    </row>
    <row r="173" spans="1:7">
      <c r="A173" t="s">
        <v>439</v>
      </c>
      <c r="B173" t="s">
        <v>1068</v>
      </c>
      <c r="C173">
        <v>313915</v>
      </c>
      <c r="D173">
        <v>16478</v>
      </c>
      <c r="E173">
        <v>661</v>
      </c>
      <c r="F173">
        <v>593</v>
      </c>
      <c r="G173">
        <v>882</v>
      </c>
    </row>
    <row r="174" spans="1:7">
      <c r="A174" t="s">
        <v>441</v>
      </c>
      <c r="B174" t="s">
        <v>1069</v>
      </c>
      <c r="C174">
        <v>10186</v>
      </c>
      <c r="D174">
        <v>2237</v>
      </c>
      <c r="E174">
        <v>516</v>
      </c>
      <c r="F174">
        <v>505</v>
      </c>
      <c r="G174">
        <v>542</v>
      </c>
    </row>
    <row r="175" spans="1:7">
      <c r="A175" t="s">
        <v>443</v>
      </c>
      <c r="B175" t="s">
        <v>1070</v>
      </c>
      <c r="C175">
        <v>1105444</v>
      </c>
      <c r="D175">
        <v>79306</v>
      </c>
      <c r="E175">
        <v>4194</v>
      </c>
      <c r="F175">
        <v>3727</v>
      </c>
      <c r="G175">
        <v>6000</v>
      </c>
    </row>
    <row r="176" spans="1:7">
      <c r="A176" t="s">
        <v>445</v>
      </c>
      <c r="B176" t="s">
        <v>1071</v>
      </c>
      <c r="C176">
        <v>20166</v>
      </c>
      <c r="D176">
        <v>6007</v>
      </c>
      <c r="E176">
        <v>2651</v>
      </c>
      <c r="F176">
        <v>2669</v>
      </c>
      <c r="G176">
        <v>2728</v>
      </c>
    </row>
    <row r="177" spans="1:7">
      <c r="A177" t="s">
        <v>447</v>
      </c>
      <c r="B177" t="s">
        <v>1072</v>
      </c>
      <c r="C177">
        <v>272306</v>
      </c>
      <c r="D177">
        <v>18034</v>
      </c>
      <c r="E177">
        <v>370</v>
      </c>
      <c r="F177">
        <v>370</v>
      </c>
      <c r="G177">
        <v>674</v>
      </c>
    </row>
    <row r="178" spans="1:7">
      <c r="A178" t="s">
        <v>449</v>
      </c>
      <c r="B178" t="s">
        <v>1073</v>
      </c>
      <c r="C178">
        <v>9772</v>
      </c>
      <c r="D178">
        <v>2770</v>
      </c>
      <c r="E178">
        <v>360</v>
      </c>
      <c r="F178">
        <v>360</v>
      </c>
      <c r="G178">
        <v>510</v>
      </c>
    </row>
    <row r="179" spans="1:7">
      <c r="A179" t="s">
        <v>451</v>
      </c>
      <c r="B179" t="s">
        <v>1074</v>
      </c>
      <c r="C179">
        <v>9557</v>
      </c>
      <c r="D179">
        <v>695</v>
      </c>
      <c r="E179">
        <v>45</v>
      </c>
      <c r="F179">
        <v>45</v>
      </c>
      <c r="G179">
        <v>45</v>
      </c>
    </row>
    <row r="180" spans="1:7">
      <c r="A180" t="s">
        <v>453</v>
      </c>
      <c r="B180" t="s">
        <v>1075</v>
      </c>
      <c r="C180">
        <v>1589</v>
      </c>
      <c r="D180">
        <v>381</v>
      </c>
      <c r="E180">
        <v>73</v>
      </c>
      <c r="F180">
        <v>73</v>
      </c>
      <c r="G180">
        <v>73</v>
      </c>
    </row>
    <row r="181" spans="1:7">
      <c r="A181" t="s">
        <v>455</v>
      </c>
      <c r="B181" t="s">
        <v>1076</v>
      </c>
      <c r="C181">
        <v>26022454</v>
      </c>
      <c r="D181">
        <v>2637700</v>
      </c>
      <c r="E181">
        <v>84167</v>
      </c>
      <c r="F181">
        <v>67264</v>
      </c>
      <c r="G181">
        <v>153310</v>
      </c>
    </row>
    <row r="182" spans="1:7">
      <c r="A182" t="s">
        <v>457</v>
      </c>
      <c r="B182" t="s">
        <v>1077</v>
      </c>
      <c r="C182">
        <v>175382</v>
      </c>
      <c r="D182">
        <v>62323</v>
      </c>
      <c r="E182">
        <v>13084</v>
      </c>
      <c r="F182">
        <v>12200</v>
      </c>
      <c r="G182">
        <v>16465</v>
      </c>
    </row>
    <row r="183" spans="1:7">
      <c r="A183" t="s">
        <v>459</v>
      </c>
      <c r="B183" t="s">
        <v>1078</v>
      </c>
      <c r="C183">
        <v>7394485</v>
      </c>
      <c r="D183">
        <v>824159</v>
      </c>
      <c r="E183">
        <v>26223</v>
      </c>
      <c r="F183">
        <v>19174</v>
      </c>
      <c r="G183">
        <v>45228</v>
      </c>
    </row>
    <row r="184" spans="1:7">
      <c r="A184" t="s">
        <v>461</v>
      </c>
      <c r="B184" t="s">
        <v>1079</v>
      </c>
      <c r="C184">
        <v>85470</v>
      </c>
      <c r="D184">
        <v>33775</v>
      </c>
      <c r="E184">
        <v>7413</v>
      </c>
      <c r="F184">
        <v>6884</v>
      </c>
      <c r="G184">
        <v>8666</v>
      </c>
    </row>
    <row r="185" spans="1:7">
      <c r="A185" t="s">
        <v>463</v>
      </c>
      <c r="B185" t="s">
        <v>1080</v>
      </c>
      <c r="C185">
        <v>6860187</v>
      </c>
      <c r="D185">
        <v>694773</v>
      </c>
      <c r="E185">
        <v>20524</v>
      </c>
      <c r="F185">
        <v>15576</v>
      </c>
      <c r="G185">
        <v>37241</v>
      </c>
    </row>
    <row r="186" spans="1:7">
      <c r="A186" t="s">
        <v>465</v>
      </c>
      <c r="B186" t="s">
        <v>1081</v>
      </c>
      <c r="C186">
        <v>85487</v>
      </c>
      <c r="D186">
        <v>29565</v>
      </c>
      <c r="E186">
        <v>4641</v>
      </c>
      <c r="F186">
        <v>4243</v>
      </c>
      <c r="G186">
        <v>5961</v>
      </c>
    </row>
    <row r="187" spans="1:7">
      <c r="A187" t="s">
        <v>467</v>
      </c>
      <c r="B187" t="s">
        <v>1082</v>
      </c>
      <c r="C187">
        <v>2630080</v>
      </c>
      <c r="D187">
        <v>258208</v>
      </c>
      <c r="E187">
        <v>7813</v>
      </c>
      <c r="F187">
        <v>4729</v>
      </c>
      <c r="G187">
        <v>14852</v>
      </c>
    </row>
    <row r="188" spans="1:7">
      <c r="A188" t="s">
        <v>469</v>
      </c>
      <c r="B188" t="s">
        <v>1083</v>
      </c>
      <c r="C188">
        <v>51189</v>
      </c>
      <c r="D188">
        <v>17281</v>
      </c>
      <c r="E188">
        <v>2407</v>
      </c>
      <c r="F188">
        <v>2008</v>
      </c>
      <c r="G188">
        <v>3328</v>
      </c>
    </row>
    <row r="189" spans="1:7">
      <c r="A189" t="s">
        <v>471</v>
      </c>
      <c r="B189" t="s">
        <v>1084</v>
      </c>
      <c r="C189">
        <v>504876</v>
      </c>
      <c r="D189">
        <v>49625</v>
      </c>
      <c r="E189">
        <v>876</v>
      </c>
      <c r="F189">
        <v>385</v>
      </c>
      <c r="G189">
        <v>2454</v>
      </c>
    </row>
    <row r="190" spans="1:7">
      <c r="A190" t="s">
        <v>473</v>
      </c>
      <c r="B190" t="s">
        <v>1085</v>
      </c>
      <c r="C190">
        <v>21918</v>
      </c>
      <c r="D190">
        <v>7177</v>
      </c>
      <c r="E190">
        <v>725</v>
      </c>
      <c r="F190">
        <v>394</v>
      </c>
      <c r="G190">
        <v>1092</v>
      </c>
    </row>
    <row r="191" spans="1:7">
      <c r="A191" t="s">
        <v>475</v>
      </c>
      <c r="B191" t="s">
        <v>1086</v>
      </c>
      <c r="C191">
        <v>61146</v>
      </c>
      <c r="D191">
        <v>6549</v>
      </c>
      <c r="E191">
        <v>632</v>
      </c>
      <c r="F191">
        <v>632</v>
      </c>
      <c r="G191">
        <v>875</v>
      </c>
    </row>
    <row r="192" spans="1:7">
      <c r="A192" t="s">
        <v>477</v>
      </c>
      <c r="B192" t="s">
        <v>1087</v>
      </c>
      <c r="C192">
        <v>6406</v>
      </c>
      <c r="D192">
        <v>2500</v>
      </c>
      <c r="E192">
        <v>987</v>
      </c>
      <c r="F192">
        <v>987</v>
      </c>
      <c r="G192">
        <v>1001</v>
      </c>
    </row>
    <row r="193" spans="1:7">
      <c r="A193" t="s">
        <v>479</v>
      </c>
      <c r="B193" t="s">
        <v>1088</v>
      </c>
      <c r="C193">
        <v>4201802</v>
      </c>
      <c r="D193">
        <v>406838</v>
      </c>
      <c r="E193">
        <v>12502</v>
      </c>
      <c r="F193">
        <v>10672</v>
      </c>
      <c r="G193">
        <v>22325</v>
      </c>
    </row>
    <row r="194" spans="1:7">
      <c r="A194" t="s">
        <v>481</v>
      </c>
      <c r="B194" t="s">
        <v>1089</v>
      </c>
      <c r="C194">
        <v>62524</v>
      </c>
      <c r="D194">
        <v>23193</v>
      </c>
      <c r="E194">
        <v>4507</v>
      </c>
      <c r="F194">
        <v>4182</v>
      </c>
      <c r="G194">
        <v>5479</v>
      </c>
    </row>
    <row r="195" spans="1:7">
      <c r="A195" t="s">
        <v>483</v>
      </c>
      <c r="B195" t="s">
        <v>1090</v>
      </c>
      <c r="C195">
        <v>534298</v>
      </c>
      <c r="D195">
        <v>129386</v>
      </c>
      <c r="E195">
        <v>5699</v>
      </c>
      <c r="F195">
        <v>3598</v>
      </c>
      <c r="G195">
        <v>7987</v>
      </c>
    </row>
    <row r="196" spans="1:7">
      <c r="A196" t="s">
        <v>485</v>
      </c>
      <c r="B196" t="s">
        <v>1091</v>
      </c>
      <c r="C196">
        <v>21819</v>
      </c>
      <c r="D196">
        <v>11582</v>
      </c>
      <c r="E196">
        <v>4154</v>
      </c>
      <c r="F196">
        <v>3899</v>
      </c>
      <c r="G196">
        <v>4526</v>
      </c>
    </row>
    <row r="197" spans="1:7">
      <c r="A197" t="s">
        <v>487</v>
      </c>
      <c r="B197" t="s">
        <v>1092</v>
      </c>
      <c r="C197">
        <v>13786358</v>
      </c>
      <c r="D197">
        <v>1457885</v>
      </c>
      <c r="E197">
        <v>49910</v>
      </c>
      <c r="F197">
        <v>42053</v>
      </c>
      <c r="G197">
        <v>89181</v>
      </c>
    </row>
    <row r="198" spans="1:7">
      <c r="A198" t="s">
        <v>489</v>
      </c>
      <c r="B198" t="s">
        <v>1093</v>
      </c>
      <c r="C198">
        <v>91539</v>
      </c>
      <c r="D198">
        <v>34799</v>
      </c>
      <c r="E198">
        <v>6393</v>
      </c>
      <c r="F198">
        <v>5992</v>
      </c>
      <c r="G198">
        <v>9154</v>
      </c>
    </row>
    <row r="199" spans="1:7">
      <c r="A199" t="s">
        <v>491</v>
      </c>
      <c r="B199" t="s">
        <v>1094</v>
      </c>
      <c r="C199">
        <v>11073352</v>
      </c>
      <c r="D199">
        <v>918202</v>
      </c>
      <c r="E199">
        <v>33779</v>
      </c>
      <c r="F199">
        <v>30245</v>
      </c>
      <c r="G199">
        <v>62720</v>
      </c>
    </row>
    <row r="200" spans="1:7">
      <c r="A200" t="s">
        <v>493</v>
      </c>
      <c r="B200" t="s">
        <v>1095</v>
      </c>
      <c r="C200">
        <v>77436</v>
      </c>
      <c r="D200">
        <v>27578</v>
      </c>
      <c r="E200">
        <v>4667</v>
      </c>
      <c r="F200">
        <v>4255</v>
      </c>
      <c r="G200">
        <v>7254</v>
      </c>
    </row>
    <row r="201" spans="1:7">
      <c r="A201" t="s">
        <v>495</v>
      </c>
      <c r="B201" t="s">
        <v>1096</v>
      </c>
      <c r="C201">
        <v>5928187</v>
      </c>
      <c r="D201">
        <v>580509</v>
      </c>
      <c r="E201">
        <v>20485</v>
      </c>
      <c r="F201">
        <v>17554</v>
      </c>
      <c r="G201">
        <v>38886</v>
      </c>
    </row>
    <row r="202" spans="1:7">
      <c r="A202" t="s">
        <v>497</v>
      </c>
      <c r="B202" t="s">
        <v>1097</v>
      </c>
      <c r="C202">
        <v>57478</v>
      </c>
      <c r="D202">
        <v>21023</v>
      </c>
      <c r="E202">
        <v>3972</v>
      </c>
      <c r="F202">
        <v>3258</v>
      </c>
      <c r="G202">
        <v>6042</v>
      </c>
    </row>
    <row r="203" spans="1:7">
      <c r="A203" t="s">
        <v>499</v>
      </c>
      <c r="B203" t="s">
        <v>1098</v>
      </c>
      <c r="C203">
        <v>1793255</v>
      </c>
      <c r="D203">
        <v>181228</v>
      </c>
      <c r="E203">
        <v>7181</v>
      </c>
      <c r="F203">
        <v>6349</v>
      </c>
      <c r="G203">
        <v>12180</v>
      </c>
    </row>
    <row r="204" spans="1:7">
      <c r="A204" t="s">
        <v>501</v>
      </c>
      <c r="B204" t="s">
        <v>1099</v>
      </c>
      <c r="C204">
        <v>31072</v>
      </c>
      <c r="D204">
        <v>10661</v>
      </c>
      <c r="E204">
        <v>1874</v>
      </c>
      <c r="F204">
        <v>1752</v>
      </c>
      <c r="G204">
        <v>3021</v>
      </c>
    </row>
    <row r="205" spans="1:7">
      <c r="A205" t="s">
        <v>503</v>
      </c>
      <c r="B205" t="s">
        <v>1100</v>
      </c>
      <c r="C205">
        <v>712638</v>
      </c>
      <c r="D205">
        <v>48372</v>
      </c>
      <c r="E205">
        <v>905</v>
      </c>
      <c r="F205">
        <v>875</v>
      </c>
      <c r="G205">
        <v>2802</v>
      </c>
    </row>
    <row r="206" spans="1:7">
      <c r="A206" t="s">
        <v>505</v>
      </c>
      <c r="B206" t="s">
        <v>1101</v>
      </c>
      <c r="C206">
        <v>15222</v>
      </c>
      <c r="D206">
        <v>4030</v>
      </c>
      <c r="E206">
        <v>553</v>
      </c>
      <c r="F206">
        <v>514</v>
      </c>
      <c r="G206">
        <v>1042</v>
      </c>
    </row>
    <row r="207" spans="1:7">
      <c r="A207" t="s">
        <v>507</v>
      </c>
      <c r="B207" t="s">
        <v>1102</v>
      </c>
      <c r="C207">
        <v>3714250</v>
      </c>
      <c r="D207">
        <v>173736</v>
      </c>
      <c r="E207">
        <v>6269</v>
      </c>
      <c r="F207">
        <v>6392</v>
      </c>
      <c r="G207">
        <v>12000</v>
      </c>
    </row>
    <row r="208" spans="1:7">
      <c r="A208" t="s">
        <v>509</v>
      </c>
      <c r="B208" t="s">
        <v>1103</v>
      </c>
      <c r="C208">
        <v>46763</v>
      </c>
      <c r="D208">
        <v>9847</v>
      </c>
      <c r="E208">
        <v>2473</v>
      </c>
      <c r="F208">
        <v>2327</v>
      </c>
      <c r="G208">
        <v>3051</v>
      </c>
    </row>
    <row r="209" spans="1:7">
      <c r="A209" t="s">
        <v>511</v>
      </c>
      <c r="B209" t="s">
        <v>1104</v>
      </c>
      <c r="C209">
        <v>2713006</v>
      </c>
      <c r="D209">
        <v>539683</v>
      </c>
      <c r="E209">
        <v>16131</v>
      </c>
      <c r="F209">
        <v>11808</v>
      </c>
      <c r="G209">
        <v>26461</v>
      </c>
    </row>
    <row r="210" spans="1:7">
      <c r="A210" t="s">
        <v>513</v>
      </c>
      <c r="B210" t="s">
        <v>1105</v>
      </c>
      <c r="C210">
        <v>42100</v>
      </c>
      <c r="D210">
        <v>18179</v>
      </c>
      <c r="E210">
        <v>3726</v>
      </c>
      <c r="F210">
        <v>3255</v>
      </c>
      <c r="G210">
        <v>4281</v>
      </c>
    </row>
    <row r="211" spans="1:7">
      <c r="A211" t="s">
        <v>515</v>
      </c>
      <c r="B211" t="s">
        <v>1106</v>
      </c>
      <c r="C211">
        <v>4841611</v>
      </c>
      <c r="D211">
        <v>355656</v>
      </c>
      <c r="E211">
        <v>8034</v>
      </c>
      <c r="F211">
        <v>6037</v>
      </c>
      <c r="G211">
        <v>18901</v>
      </c>
    </row>
    <row r="212" spans="1:7">
      <c r="A212" t="s">
        <v>517</v>
      </c>
      <c r="B212" t="s">
        <v>1107</v>
      </c>
      <c r="C212">
        <v>45851</v>
      </c>
      <c r="D212">
        <v>12900</v>
      </c>
      <c r="E212">
        <v>1966</v>
      </c>
      <c r="F212">
        <v>1448</v>
      </c>
      <c r="G212">
        <v>2604</v>
      </c>
    </row>
    <row r="213" spans="1:7">
      <c r="A213" t="s">
        <v>519</v>
      </c>
      <c r="B213" t="s">
        <v>1108</v>
      </c>
      <c r="C213">
        <v>4796984</v>
      </c>
      <c r="D213">
        <v>348231</v>
      </c>
      <c r="E213">
        <v>7967</v>
      </c>
      <c r="F213">
        <v>5970</v>
      </c>
      <c r="G213">
        <v>18627</v>
      </c>
    </row>
    <row r="214" spans="1:7">
      <c r="A214" t="s">
        <v>521</v>
      </c>
      <c r="B214" t="s">
        <v>1109</v>
      </c>
      <c r="C214">
        <v>44939</v>
      </c>
      <c r="D214">
        <v>12580</v>
      </c>
      <c r="E214">
        <v>1970</v>
      </c>
      <c r="F214">
        <v>1440</v>
      </c>
      <c r="G214">
        <v>2609</v>
      </c>
    </row>
    <row r="215" spans="1:7">
      <c r="A215" t="s">
        <v>523</v>
      </c>
      <c r="B215" t="s">
        <v>1110</v>
      </c>
      <c r="C215">
        <v>875685</v>
      </c>
      <c r="D215">
        <v>62262</v>
      </c>
      <c r="E215">
        <v>2191</v>
      </c>
      <c r="F215">
        <v>1976</v>
      </c>
      <c r="G215">
        <v>5118</v>
      </c>
    </row>
    <row r="216" spans="1:7">
      <c r="A216" t="s">
        <v>525</v>
      </c>
      <c r="B216" t="s">
        <v>1111</v>
      </c>
      <c r="C216">
        <v>17068</v>
      </c>
      <c r="D216">
        <v>4567</v>
      </c>
      <c r="E216">
        <v>837</v>
      </c>
      <c r="F216">
        <v>805</v>
      </c>
      <c r="G216">
        <v>1262</v>
      </c>
    </row>
    <row r="217" spans="1:7">
      <c r="A217" t="s">
        <v>527</v>
      </c>
      <c r="B217" t="s">
        <v>1112</v>
      </c>
      <c r="C217">
        <v>1400328</v>
      </c>
      <c r="D217">
        <v>74223</v>
      </c>
      <c r="E217">
        <v>1599</v>
      </c>
      <c r="F217">
        <v>1308</v>
      </c>
      <c r="G217">
        <v>4589</v>
      </c>
    </row>
    <row r="218" spans="1:7">
      <c r="A218" t="s">
        <v>529</v>
      </c>
      <c r="B218" t="s">
        <v>1113</v>
      </c>
      <c r="C218">
        <v>20918</v>
      </c>
      <c r="D218">
        <v>6103</v>
      </c>
      <c r="E218">
        <v>739</v>
      </c>
      <c r="F218">
        <v>649</v>
      </c>
      <c r="G218">
        <v>1436</v>
      </c>
    </row>
    <row r="219" spans="1:7">
      <c r="A219" t="s">
        <v>531</v>
      </c>
      <c r="B219" t="s">
        <v>1114</v>
      </c>
      <c r="C219">
        <v>4709393</v>
      </c>
      <c r="D219">
        <v>337694</v>
      </c>
      <c r="E219">
        <v>7721</v>
      </c>
      <c r="F219">
        <v>5724</v>
      </c>
      <c r="G219">
        <v>17832</v>
      </c>
    </row>
    <row r="220" spans="1:7">
      <c r="A220" t="s">
        <v>533</v>
      </c>
      <c r="B220" t="s">
        <v>1115</v>
      </c>
      <c r="C220">
        <v>43836</v>
      </c>
      <c r="D220">
        <v>12410</v>
      </c>
      <c r="E220">
        <v>1977</v>
      </c>
      <c r="F220">
        <v>1452</v>
      </c>
      <c r="G220">
        <v>2535</v>
      </c>
    </row>
    <row r="221" spans="1:7">
      <c r="A221" t="s">
        <v>535</v>
      </c>
      <c r="B221" t="s">
        <v>1116</v>
      </c>
      <c r="C221">
        <v>768719</v>
      </c>
      <c r="D221">
        <v>50545</v>
      </c>
      <c r="E221">
        <v>1596</v>
      </c>
      <c r="F221">
        <v>1484</v>
      </c>
      <c r="G221">
        <v>2602</v>
      </c>
    </row>
    <row r="222" spans="1:7">
      <c r="A222" t="s">
        <v>537</v>
      </c>
      <c r="B222" t="s">
        <v>1117</v>
      </c>
      <c r="C222">
        <v>16650</v>
      </c>
      <c r="D222">
        <v>4127</v>
      </c>
      <c r="E222">
        <v>753</v>
      </c>
      <c r="F222">
        <v>738</v>
      </c>
      <c r="G222">
        <v>1002</v>
      </c>
    </row>
    <row r="223" spans="1:7">
      <c r="A223" t="s">
        <v>539</v>
      </c>
      <c r="B223" t="s">
        <v>1118</v>
      </c>
      <c r="C223">
        <v>44627</v>
      </c>
      <c r="D223">
        <v>7425</v>
      </c>
      <c r="E223">
        <v>67</v>
      </c>
      <c r="F223">
        <v>67</v>
      </c>
      <c r="G223">
        <v>274</v>
      </c>
    </row>
    <row r="224" spans="1:7">
      <c r="A224" t="s">
        <v>541</v>
      </c>
      <c r="B224" t="s">
        <v>1119</v>
      </c>
      <c r="C224">
        <v>4527</v>
      </c>
      <c r="D224">
        <v>2081</v>
      </c>
      <c r="E224">
        <v>117</v>
      </c>
      <c r="F224">
        <v>117</v>
      </c>
      <c r="G224">
        <v>234</v>
      </c>
    </row>
    <row r="225" spans="1:7">
      <c r="A225" t="s">
        <v>543</v>
      </c>
      <c r="B225" t="s">
        <v>1120</v>
      </c>
      <c r="C225">
        <v>26756944</v>
      </c>
      <c r="D225">
        <v>2583603</v>
      </c>
      <c r="E225">
        <v>79557</v>
      </c>
      <c r="F225">
        <v>58010</v>
      </c>
      <c r="G225">
        <v>149438</v>
      </c>
    </row>
    <row r="226" spans="1:7">
      <c r="A226" t="s">
        <v>545</v>
      </c>
      <c r="B226" t="s">
        <v>1121</v>
      </c>
      <c r="C226">
        <v>171659</v>
      </c>
      <c r="D226">
        <v>55007</v>
      </c>
      <c r="E226">
        <v>9209</v>
      </c>
      <c r="F226">
        <v>7606</v>
      </c>
      <c r="G226">
        <v>13912</v>
      </c>
    </row>
    <row r="227" spans="1:7">
      <c r="A227" t="s">
        <v>547</v>
      </c>
      <c r="B227" t="s">
        <v>1122</v>
      </c>
      <c r="C227">
        <v>6856588</v>
      </c>
      <c r="D227">
        <v>728885</v>
      </c>
      <c r="E227">
        <v>14917</v>
      </c>
      <c r="F227">
        <v>9122</v>
      </c>
      <c r="G227">
        <v>34651</v>
      </c>
    </row>
    <row r="228" spans="1:7">
      <c r="A228" t="s">
        <v>549</v>
      </c>
      <c r="B228" t="s">
        <v>1123</v>
      </c>
      <c r="C228">
        <v>78911</v>
      </c>
      <c r="D228">
        <v>28086</v>
      </c>
      <c r="E228">
        <v>3824</v>
      </c>
      <c r="F228">
        <v>2406</v>
      </c>
      <c r="G228">
        <v>6282</v>
      </c>
    </row>
    <row r="229" spans="1:7">
      <c r="A229" t="s">
        <v>551</v>
      </c>
      <c r="B229" t="s">
        <v>1124</v>
      </c>
      <c r="C229">
        <v>6412005</v>
      </c>
      <c r="D229">
        <v>624121</v>
      </c>
      <c r="E229">
        <v>14519</v>
      </c>
      <c r="F229">
        <v>8769</v>
      </c>
      <c r="G229">
        <v>33678</v>
      </c>
    </row>
    <row r="230" spans="1:7">
      <c r="A230" t="s">
        <v>553</v>
      </c>
      <c r="B230" t="s">
        <v>1125</v>
      </c>
      <c r="C230">
        <v>77027</v>
      </c>
      <c r="D230">
        <v>26543</v>
      </c>
      <c r="E230">
        <v>3843</v>
      </c>
      <c r="F230">
        <v>2391</v>
      </c>
      <c r="G230">
        <v>6337</v>
      </c>
    </row>
    <row r="231" spans="1:7">
      <c r="A231" t="s">
        <v>555</v>
      </c>
      <c r="B231" t="s">
        <v>1126</v>
      </c>
      <c r="C231">
        <v>3209100</v>
      </c>
      <c r="D231">
        <v>309037</v>
      </c>
      <c r="E231">
        <v>7546</v>
      </c>
      <c r="F231">
        <v>4078</v>
      </c>
      <c r="G231">
        <v>19343</v>
      </c>
    </row>
    <row r="232" spans="1:7">
      <c r="A232" t="s">
        <v>557</v>
      </c>
      <c r="B232" t="s">
        <v>1127</v>
      </c>
      <c r="C232">
        <v>52037</v>
      </c>
      <c r="D232">
        <v>19078</v>
      </c>
      <c r="E232">
        <v>3033</v>
      </c>
      <c r="F232">
        <v>1658</v>
      </c>
      <c r="G232">
        <v>4487</v>
      </c>
    </row>
    <row r="233" spans="1:7">
      <c r="A233" t="s">
        <v>559</v>
      </c>
      <c r="B233" t="s">
        <v>1128</v>
      </c>
      <c r="C233">
        <v>575969</v>
      </c>
      <c r="D233">
        <v>69677</v>
      </c>
      <c r="E233">
        <v>3625</v>
      </c>
      <c r="F233">
        <v>1297</v>
      </c>
      <c r="G233">
        <v>5905</v>
      </c>
    </row>
    <row r="234" spans="1:7">
      <c r="A234" t="s">
        <v>561</v>
      </c>
      <c r="B234" t="s">
        <v>1129</v>
      </c>
      <c r="C234">
        <v>22384</v>
      </c>
      <c r="D234">
        <v>9237</v>
      </c>
      <c r="E234">
        <v>2260</v>
      </c>
      <c r="F234">
        <v>927</v>
      </c>
      <c r="G234">
        <v>2663</v>
      </c>
    </row>
    <row r="235" spans="1:7">
      <c r="A235" t="s">
        <v>563</v>
      </c>
      <c r="B235" t="s">
        <v>1130</v>
      </c>
      <c r="C235">
        <v>48756</v>
      </c>
      <c r="D235">
        <v>4085</v>
      </c>
      <c r="E235">
        <v>0</v>
      </c>
      <c r="F235">
        <v>0</v>
      </c>
      <c r="G235">
        <v>67</v>
      </c>
    </row>
    <row r="236" spans="1:7">
      <c r="A236" t="s">
        <v>565</v>
      </c>
      <c r="B236" t="s">
        <v>1131</v>
      </c>
      <c r="C236">
        <v>5549</v>
      </c>
      <c r="D236">
        <v>1702</v>
      </c>
      <c r="E236">
        <v>237</v>
      </c>
      <c r="F236">
        <v>237</v>
      </c>
      <c r="G236">
        <v>113</v>
      </c>
    </row>
    <row r="237" spans="1:7">
      <c r="A237" t="s">
        <v>567</v>
      </c>
      <c r="B237" t="s">
        <v>1132</v>
      </c>
      <c r="C237">
        <v>3032828</v>
      </c>
      <c r="D237">
        <v>271280</v>
      </c>
      <c r="E237">
        <v>5822</v>
      </c>
      <c r="F237">
        <v>3679</v>
      </c>
      <c r="G237">
        <v>11814</v>
      </c>
    </row>
    <row r="238" spans="1:7">
      <c r="A238" t="s">
        <v>569</v>
      </c>
      <c r="B238" t="s">
        <v>1133</v>
      </c>
      <c r="C238">
        <v>50784</v>
      </c>
      <c r="D238">
        <v>18320</v>
      </c>
      <c r="E238">
        <v>2447</v>
      </c>
      <c r="F238">
        <v>1637</v>
      </c>
      <c r="G238">
        <v>3735</v>
      </c>
    </row>
    <row r="239" spans="1:7">
      <c r="A239" t="s">
        <v>571</v>
      </c>
      <c r="B239" t="s">
        <v>1134</v>
      </c>
      <c r="C239">
        <v>444583</v>
      </c>
      <c r="D239">
        <v>104764</v>
      </c>
      <c r="E239">
        <v>398</v>
      </c>
      <c r="F239">
        <v>353</v>
      </c>
      <c r="G239">
        <v>973</v>
      </c>
    </row>
    <row r="240" spans="1:7">
      <c r="A240" t="s">
        <v>573</v>
      </c>
      <c r="B240" t="s">
        <v>1135</v>
      </c>
      <c r="C240">
        <v>17931</v>
      </c>
      <c r="D240">
        <v>11104</v>
      </c>
      <c r="E240">
        <v>462</v>
      </c>
      <c r="F240">
        <v>456</v>
      </c>
      <c r="G240">
        <v>751</v>
      </c>
    </row>
    <row r="241" spans="1:7">
      <c r="A241" t="s">
        <v>575</v>
      </c>
      <c r="B241" t="s">
        <v>1136</v>
      </c>
      <c r="C241">
        <v>15214436</v>
      </c>
      <c r="D241">
        <v>1517061</v>
      </c>
      <c r="E241">
        <v>56491</v>
      </c>
      <c r="F241">
        <v>43275</v>
      </c>
      <c r="G241">
        <v>98322</v>
      </c>
    </row>
    <row r="242" spans="1:7">
      <c r="A242" t="s">
        <v>577</v>
      </c>
      <c r="B242" t="s">
        <v>1137</v>
      </c>
      <c r="C242">
        <v>99854</v>
      </c>
      <c r="D242">
        <v>31887</v>
      </c>
      <c r="E242">
        <v>7075</v>
      </c>
      <c r="F242">
        <v>6277</v>
      </c>
      <c r="G242">
        <v>9468</v>
      </c>
    </row>
    <row r="243" spans="1:7">
      <c r="A243" t="s">
        <v>579</v>
      </c>
      <c r="B243" t="s">
        <v>1138</v>
      </c>
      <c r="C243">
        <v>12611943</v>
      </c>
      <c r="D243">
        <v>1051273</v>
      </c>
      <c r="E243">
        <v>41892</v>
      </c>
      <c r="F243">
        <v>31981</v>
      </c>
      <c r="G243">
        <v>73481</v>
      </c>
    </row>
    <row r="244" spans="1:7">
      <c r="A244" t="s">
        <v>581</v>
      </c>
      <c r="B244" t="s">
        <v>1139</v>
      </c>
      <c r="C244">
        <v>92960</v>
      </c>
      <c r="D244">
        <v>26078</v>
      </c>
      <c r="E244">
        <v>5558</v>
      </c>
      <c r="F244">
        <v>4710</v>
      </c>
      <c r="G244">
        <v>6991</v>
      </c>
    </row>
    <row r="245" spans="1:7">
      <c r="A245" t="s">
        <v>583</v>
      </c>
      <c r="B245" t="s">
        <v>1140</v>
      </c>
      <c r="C245">
        <v>8007681</v>
      </c>
      <c r="D245">
        <v>743552</v>
      </c>
      <c r="E245">
        <v>30798</v>
      </c>
      <c r="F245">
        <v>24123</v>
      </c>
      <c r="G245">
        <v>56076</v>
      </c>
    </row>
    <row r="246" spans="1:7">
      <c r="A246" t="s">
        <v>585</v>
      </c>
      <c r="B246" t="s">
        <v>1141</v>
      </c>
      <c r="C246">
        <v>69650</v>
      </c>
      <c r="D246">
        <v>21069</v>
      </c>
      <c r="E246">
        <v>4745</v>
      </c>
      <c r="F246">
        <v>3676</v>
      </c>
      <c r="G246">
        <v>6186</v>
      </c>
    </row>
    <row r="247" spans="1:7">
      <c r="A247" t="s">
        <v>587</v>
      </c>
      <c r="B247" t="s">
        <v>1142</v>
      </c>
      <c r="C247">
        <v>2018194</v>
      </c>
      <c r="D247">
        <v>190435</v>
      </c>
      <c r="E247">
        <v>7370</v>
      </c>
      <c r="F247">
        <v>5397</v>
      </c>
      <c r="G247">
        <v>12078</v>
      </c>
    </row>
    <row r="248" spans="1:7">
      <c r="A248" t="s">
        <v>589</v>
      </c>
      <c r="B248" t="s">
        <v>1143</v>
      </c>
      <c r="C248">
        <v>31732</v>
      </c>
      <c r="D248">
        <v>12502</v>
      </c>
      <c r="E248">
        <v>2243</v>
      </c>
      <c r="F248">
        <v>1719</v>
      </c>
      <c r="G248">
        <v>2533</v>
      </c>
    </row>
    <row r="249" spans="1:7">
      <c r="A249" t="s">
        <v>591</v>
      </c>
      <c r="B249" t="s">
        <v>1144</v>
      </c>
      <c r="C249">
        <v>566302</v>
      </c>
      <c r="D249">
        <v>37366</v>
      </c>
      <c r="E249">
        <v>594</v>
      </c>
      <c r="F249">
        <v>171</v>
      </c>
      <c r="G249">
        <v>1388</v>
      </c>
    </row>
    <row r="250" spans="1:7">
      <c r="A250" t="s">
        <v>593</v>
      </c>
      <c r="B250" t="s">
        <v>1145</v>
      </c>
      <c r="C250">
        <v>12961</v>
      </c>
      <c r="D250">
        <v>3905</v>
      </c>
      <c r="E250">
        <v>419</v>
      </c>
      <c r="F250">
        <v>206</v>
      </c>
      <c r="G250">
        <v>634</v>
      </c>
    </row>
    <row r="251" spans="1:7">
      <c r="A251" t="s">
        <v>595</v>
      </c>
      <c r="B251" t="s">
        <v>1146</v>
      </c>
      <c r="C251">
        <v>2967099</v>
      </c>
      <c r="D251">
        <v>125779</v>
      </c>
      <c r="E251">
        <v>5046</v>
      </c>
      <c r="F251">
        <v>3389</v>
      </c>
      <c r="G251">
        <v>6553</v>
      </c>
    </row>
    <row r="252" spans="1:7">
      <c r="A252" t="s">
        <v>597</v>
      </c>
      <c r="B252" t="s">
        <v>1147</v>
      </c>
      <c r="C252">
        <v>42512</v>
      </c>
      <c r="D252">
        <v>9334</v>
      </c>
      <c r="E252">
        <v>1874</v>
      </c>
      <c r="F252">
        <v>1777</v>
      </c>
      <c r="G252">
        <v>2063</v>
      </c>
    </row>
    <row r="253" spans="1:7">
      <c r="A253" t="s">
        <v>599</v>
      </c>
      <c r="B253" t="s">
        <v>1148</v>
      </c>
      <c r="C253">
        <v>2602493</v>
      </c>
      <c r="D253">
        <v>465788</v>
      </c>
      <c r="E253">
        <v>14599</v>
      </c>
      <c r="F253">
        <v>11294</v>
      </c>
      <c r="G253">
        <v>24841</v>
      </c>
    </row>
    <row r="254" spans="1:7">
      <c r="A254" t="s">
        <v>601</v>
      </c>
      <c r="B254" t="s">
        <v>1149</v>
      </c>
      <c r="C254">
        <v>42749</v>
      </c>
      <c r="D254">
        <v>20994</v>
      </c>
      <c r="E254">
        <v>3743</v>
      </c>
      <c r="F254">
        <v>2879</v>
      </c>
      <c r="G254">
        <v>5275</v>
      </c>
    </row>
    <row r="255" spans="1:7">
      <c r="A255" t="s">
        <v>603</v>
      </c>
      <c r="B255" t="s">
        <v>1150</v>
      </c>
      <c r="C255">
        <v>4685920</v>
      </c>
      <c r="D255">
        <v>337657</v>
      </c>
      <c r="E255">
        <v>8149</v>
      </c>
      <c r="F255">
        <v>5613</v>
      </c>
      <c r="G255">
        <v>16465</v>
      </c>
    </row>
    <row r="256" spans="1:7">
      <c r="A256" t="s">
        <v>605</v>
      </c>
      <c r="B256" t="s">
        <v>1151</v>
      </c>
      <c r="C256">
        <v>36767</v>
      </c>
      <c r="D256">
        <v>11337</v>
      </c>
      <c r="E256">
        <v>1905</v>
      </c>
      <c r="F256">
        <v>1760</v>
      </c>
      <c r="G256">
        <v>2226</v>
      </c>
    </row>
    <row r="257" spans="1:7">
      <c r="A257" t="s">
        <v>607</v>
      </c>
      <c r="B257" t="s">
        <v>1152</v>
      </c>
      <c r="C257">
        <v>4643407</v>
      </c>
      <c r="D257">
        <v>330459</v>
      </c>
      <c r="E257">
        <v>8149</v>
      </c>
      <c r="F257">
        <v>5613</v>
      </c>
      <c r="G257">
        <v>16413</v>
      </c>
    </row>
    <row r="258" spans="1:7">
      <c r="A258" t="s">
        <v>609</v>
      </c>
      <c r="B258" t="s">
        <v>1153</v>
      </c>
      <c r="C258">
        <v>36604</v>
      </c>
      <c r="D258">
        <v>10837</v>
      </c>
      <c r="E258">
        <v>1905</v>
      </c>
      <c r="F258">
        <v>1760</v>
      </c>
      <c r="G258">
        <v>2227</v>
      </c>
    </row>
    <row r="259" spans="1:7">
      <c r="A259" t="s">
        <v>611</v>
      </c>
      <c r="B259" t="s">
        <v>1154</v>
      </c>
      <c r="C259">
        <v>1049304</v>
      </c>
      <c r="D259">
        <v>68875</v>
      </c>
      <c r="E259">
        <v>2176</v>
      </c>
      <c r="F259">
        <v>1537</v>
      </c>
      <c r="G259">
        <v>3556</v>
      </c>
    </row>
    <row r="260" spans="1:7">
      <c r="A260" t="s">
        <v>613</v>
      </c>
      <c r="B260" t="s">
        <v>1155</v>
      </c>
      <c r="C260">
        <v>17852</v>
      </c>
      <c r="D260">
        <v>5348</v>
      </c>
      <c r="E260">
        <v>771</v>
      </c>
      <c r="F260">
        <v>657</v>
      </c>
      <c r="G260">
        <v>874</v>
      </c>
    </row>
    <row r="261" spans="1:7">
      <c r="A261" t="s">
        <v>615</v>
      </c>
      <c r="B261" t="s">
        <v>1156</v>
      </c>
      <c r="C261">
        <v>1439125</v>
      </c>
      <c r="D261">
        <v>79637</v>
      </c>
      <c r="E261">
        <v>2094</v>
      </c>
      <c r="F261">
        <v>1562</v>
      </c>
      <c r="G261">
        <v>4850</v>
      </c>
    </row>
    <row r="262" spans="1:7">
      <c r="A262" t="s">
        <v>617</v>
      </c>
      <c r="B262" t="s">
        <v>1157</v>
      </c>
      <c r="C262">
        <v>20684</v>
      </c>
      <c r="D262">
        <v>4232</v>
      </c>
      <c r="E262">
        <v>990</v>
      </c>
      <c r="F262">
        <v>916</v>
      </c>
      <c r="G262">
        <v>1222</v>
      </c>
    </row>
    <row r="263" spans="1:7">
      <c r="A263" t="s">
        <v>619</v>
      </c>
      <c r="B263" t="s">
        <v>1158</v>
      </c>
      <c r="C263">
        <v>4542795</v>
      </c>
      <c r="D263">
        <v>321345</v>
      </c>
      <c r="E263">
        <v>8083</v>
      </c>
      <c r="F263">
        <v>5613</v>
      </c>
      <c r="G263">
        <v>16056</v>
      </c>
    </row>
    <row r="264" spans="1:7">
      <c r="A264" t="s">
        <v>621</v>
      </c>
      <c r="B264" t="s">
        <v>1159</v>
      </c>
      <c r="C264">
        <v>37325</v>
      </c>
      <c r="D264">
        <v>10248</v>
      </c>
      <c r="E264">
        <v>1875</v>
      </c>
      <c r="F264">
        <v>1760</v>
      </c>
      <c r="G264">
        <v>2245</v>
      </c>
    </row>
    <row r="265" spans="1:7">
      <c r="A265" t="s">
        <v>623</v>
      </c>
      <c r="B265" t="s">
        <v>1160</v>
      </c>
      <c r="C265">
        <v>583226</v>
      </c>
      <c r="D265">
        <v>37554</v>
      </c>
      <c r="E265">
        <v>1288</v>
      </c>
      <c r="F265">
        <v>847</v>
      </c>
      <c r="G265">
        <v>1884</v>
      </c>
    </row>
    <row r="266" spans="1:7">
      <c r="A266" t="s">
        <v>625</v>
      </c>
      <c r="B266" t="s">
        <v>1161</v>
      </c>
      <c r="C266">
        <v>13142</v>
      </c>
      <c r="D266">
        <v>3091</v>
      </c>
      <c r="E266">
        <v>684</v>
      </c>
      <c r="F266">
        <v>594</v>
      </c>
      <c r="G266">
        <v>794</v>
      </c>
    </row>
    <row r="267" spans="1:7">
      <c r="A267" t="s">
        <v>627</v>
      </c>
      <c r="B267" t="s">
        <v>1162</v>
      </c>
      <c r="C267">
        <v>42513</v>
      </c>
      <c r="D267">
        <v>7198</v>
      </c>
      <c r="E267">
        <v>0</v>
      </c>
      <c r="F267">
        <v>0</v>
      </c>
      <c r="G267">
        <v>52</v>
      </c>
    </row>
    <row r="268" spans="1:7">
      <c r="A268" t="s">
        <v>629</v>
      </c>
      <c r="B268" t="s">
        <v>1163</v>
      </c>
      <c r="C268">
        <v>4523</v>
      </c>
      <c r="D268">
        <v>2083</v>
      </c>
      <c r="E268">
        <v>237</v>
      </c>
      <c r="F268">
        <v>237</v>
      </c>
      <c r="G268">
        <v>84</v>
      </c>
    </row>
    <row r="269" spans="1:7">
      <c r="A269" t="s">
        <v>631</v>
      </c>
      <c r="B269" t="s">
        <v>1164</v>
      </c>
      <c r="C269">
        <v>25384992</v>
      </c>
      <c r="D269">
        <v>2260867</v>
      </c>
      <c r="E269">
        <v>83002</v>
      </c>
      <c r="F269">
        <v>62393</v>
      </c>
      <c r="G269">
        <v>162941</v>
      </c>
    </row>
    <row r="270" spans="1:7">
      <c r="A270" t="s">
        <v>633</v>
      </c>
      <c r="B270" t="s">
        <v>1165</v>
      </c>
      <c r="C270">
        <v>150121</v>
      </c>
      <c r="D270">
        <v>53643</v>
      </c>
      <c r="E270">
        <v>10828</v>
      </c>
      <c r="F270">
        <v>9023</v>
      </c>
      <c r="G270">
        <v>13892</v>
      </c>
    </row>
    <row r="271" spans="1:7">
      <c r="A271" t="s">
        <v>635</v>
      </c>
      <c r="B271" t="s">
        <v>1166</v>
      </c>
      <c r="C271">
        <v>6126296</v>
      </c>
      <c r="D271">
        <v>607230</v>
      </c>
      <c r="E271">
        <v>15261</v>
      </c>
      <c r="F271">
        <v>10178</v>
      </c>
      <c r="G271">
        <v>39635</v>
      </c>
    </row>
    <row r="272" spans="1:7">
      <c r="A272" t="s">
        <v>637</v>
      </c>
      <c r="B272" t="s">
        <v>1167</v>
      </c>
      <c r="C272">
        <v>66861</v>
      </c>
      <c r="D272">
        <v>24411</v>
      </c>
      <c r="E272">
        <v>4252</v>
      </c>
      <c r="F272">
        <v>3756</v>
      </c>
      <c r="G272">
        <v>6028</v>
      </c>
    </row>
    <row r="273" spans="1:7">
      <c r="A273" t="s">
        <v>639</v>
      </c>
      <c r="B273" t="s">
        <v>1168</v>
      </c>
      <c r="C273">
        <v>5778588</v>
      </c>
      <c r="D273">
        <v>529772</v>
      </c>
      <c r="E273">
        <v>12675</v>
      </c>
      <c r="F273">
        <v>7950</v>
      </c>
      <c r="G273">
        <v>35688</v>
      </c>
    </row>
    <row r="274" spans="1:7">
      <c r="A274" t="s">
        <v>641</v>
      </c>
      <c r="B274" t="s">
        <v>1169</v>
      </c>
      <c r="C274">
        <v>68612</v>
      </c>
      <c r="D274">
        <v>21355</v>
      </c>
      <c r="E274">
        <v>3401</v>
      </c>
      <c r="F274">
        <v>2924</v>
      </c>
      <c r="G274">
        <v>5886</v>
      </c>
    </row>
    <row r="275" spans="1:7">
      <c r="A275" t="s">
        <v>643</v>
      </c>
      <c r="B275" t="s">
        <v>1170</v>
      </c>
      <c r="C275">
        <v>3543051</v>
      </c>
      <c r="D275">
        <v>325105</v>
      </c>
      <c r="E275">
        <v>8373</v>
      </c>
      <c r="F275">
        <v>5742</v>
      </c>
      <c r="G275">
        <v>24583</v>
      </c>
    </row>
    <row r="276" spans="1:7">
      <c r="A276" t="s">
        <v>645</v>
      </c>
      <c r="B276" t="s">
        <v>1171</v>
      </c>
      <c r="C276">
        <v>52354</v>
      </c>
      <c r="D276">
        <v>16210</v>
      </c>
      <c r="E276">
        <v>3035</v>
      </c>
      <c r="F276">
        <v>2858</v>
      </c>
      <c r="G276">
        <v>5108</v>
      </c>
    </row>
    <row r="277" spans="1:7">
      <c r="A277" t="s">
        <v>647</v>
      </c>
      <c r="B277" t="s">
        <v>1172</v>
      </c>
      <c r="C277">
        <v>549895</v>
      </c>
      <c r="D277">
        <v>58141</v>
      </c>
      <c r="E277">
        <v>1763</v>
      </c>
      <c r="F277">
        <v>999</v>
      </c>
      <c r="G277">
        <v>3955</v>
      </c>
    </row>
    <row r="278" spans="1:7">
      <c r="A278" t="s">
        <v>649</v>
      </c>
      <c r="B278" t="s">
        <v>1173</v>
      </c>
      <c r="C278">
        <v>20572</v>
      </c>
      <c r="D278">
        <v>6272</v>
      </c>
      <c r="E278">
        <v>1044</v>
      </c>
      <c r="F278">
        <v>874</v>
      </c>
      <c r="G278">
        <v>1512</v>
      </c>
    </row>
    <row r="279" spans="1:7">
      <c r="A279" t="s">
        <v>651</v>
      </c>
      <c r="B279" t="s">
        <v>1174</v>
      </c>
      <c r="C279">
        <v>31741</v>
      </c>
      <c r="D279">
        <v>1691</v>
      </c>
      <c r="E279">
        <v>0</v>
      </c>
      <c r="F279">
        <v>0</v>
      </c>
      <c r="G279">
        <v>33</v>
      </c>
    </row>
    <row r="280" spans="1:7">
      <c r="A280" t="s">
        <v>653</v>
      </c>
      <c r="B280" t="s">
        <v>1175</v>
      </c>
      <c r="C280">
        <v>3862</v>
      </c>
      <c r="D280">
        <v>761</v>
      </c>
      <c r="E280">
        <v>237</v>
      </c>
      <c r="F280">
        <v>237</v>
      </c>
      <c r="G280">
        <v>69</v>
      </c>
    </row>
    <row r="281" spans="1:7">
      <c r="A281" t="s">
        <v>655</v>
      </c>
      <c r="B281" t="s">
        <v>1176</v>
      </c>
      <c r="C281">
        <v>2003140</v>
      </c>
      <c r="D281">
        <v>165693</v>
      </c>
      <c r="E281">
        <v>4252</v>
      </c>
      <c r="F281">
        <v>1971</v>
      </c>
      <c r="G281">
        <v>10145</v>
      </c>
    </row>
    <row r="282" spans="1:7">
      <c r="A282" t="s">
        <v>657</v>
      </c>
      <c r="B282" t="s">
        <v>1177</v>
      </c>
      <c r="C282">
        <v>39126</v>
      </c>
      <c r="D282">
        <v>12098</v>
      </c>
      <c r="E282">
        <v>1846</v>
      </c>
      <c r="F282">
        <v>1167</v>
      </c>
      <c r="G282">
        <v>3579</v>
      </c>
    </row>
    <row r="283" spans="1:7">
      <c r="A283" t="s">
        <v>659</v>
      </c>
      <c r="B283" t="s">
        <v>1178</v>
      </c>
      <c r="C283">
        <v>347708</v>
      </c>
      <c r="D283">
        <v>77458</v>
      </c>
      <c r="E283">
        <v>2586</v>
      </c>
      <c r="F283">
        <v>2228</v>
      </c>
      <c r="G283">
        <v>3947</v>
      </c>
    </row>
    <row r="284" spans="1:7">
      <c r="A284" t="s">
        <v>661</v>
      </c>
      <c r="B284" t="s">
        <v>1179</v>
      </c>
      <c r="C284">
        <v>15435</v>
      </c>
      <c r="D284">
        <v>9178</v>
      </c>
      <c r="E284">
        <v>2604</v>
      </c>
      <c r="F284">
        <v>2524</v>
      </c>
      <c r="G284">
        <v>2749</v>
      </c>
    </row>
    <row r="285" spans="1:7">
      <c r="A285" t="s">
        <v>663</v>
      </c>
      <c r="B285" t="s">
        <v>1180</v>
      </c>
      <c r="C285">
        <v>14740423</v>
      </c>
      <c r="D285">
        <v>1339555</v>
      </c>
      <c r="E285">
        <v>58768</v>
      </c>
      <c r="F285">
        <v>46150</v>
      </c>
      <c r="G285">
        <v>104010</v>
      </c>
    </row>
    <row r="286" spans="1:7">
      <c r="A286" t="s">
        <v>665</v>
      </c>
      <c r="B286" t="s">
        <v>1181</v>
      </c>
      <c r="C286">
        <v>102958</v>
      </c>
      <c r="D286">
        <v>33781</v>
      </c>
      <c r="E286">
        <v>7129</v>
      </c>
      <c r="F286">
        <v>6124</v>
      </c>
      <c r="G286">
        <v>9151</v>
      </c>
    </row>
    <row r="287" spans="1:7">
      <c r="A287" t="s">
        <v>667</v>
      </c>
      <c r="B287" t="s">
        <v>1182</v>
      </c>
      <c r="C287">
        <v>12679260</v>
      </c>
      <c r="D287">
        <v>1002332</v>
      </c>
      <c r="E287">
        <v>47556</v>
      </c>
      <c r="F287">
        <v>36805</v>
      </c>
      <c r="G287">
        <v>83062</v>
      </c>
    </row>
    <row r="288" spans="1:7">
      <c r="A288" t="s">
        <v>669</v>
      </c>
      <c r="B288" t="s">
        <v>1183</v>
      </c>
      <c r="C288">
        <v>92705</v>
      </c>
      <c r="D288">
        <v>26713</v>
      </c>
      <c r="E288">
        <v>5611</v>
      </c>
      <c r="F288">
        <v>5030</v>
      </c>
      <c r="G288">
        <v>7370</v>
      </c>
    </row>
    <row r="289" spans="1:7">
      <c r="A289" t="s">
        <v>671</v>
      </c>
      <c r="B289" t="s">
        <v>1184</v>
      </c>
      <c r="C289">
        <v>8966522</v>
      </c>
      <c r="D289">
        <v>753657</v>
      </c>
      <c r="E289">
        <v>36031</v>
      </c>
      <c r="F289">
        <v>30525</v>
      </c>
      <c r="G289">
        <v>62463</v>
      </c>
    </row>
    <row r="290" spans="1:7">
      <c r="A290" t="s">
        <v>673</v>
      </c>
      <c r="B290" t="s">
        <v>1185</v>
      </c>
      <c r="C290">
        <v>74812</v>
      </c>
      <c r="D290">
        <v>22295</v>
      </c>
      <c r="E290">
        <v>4415</v>
      </c>
      <c r="F290">
        <v>4371</v>
      </c>
      <c r="G290">
        <v>5878</v>
      </c>
    </row>
    <row r="291" spans="1:7">
      <c r="A291" t="s">
        <v>675</v>
      </c>
      <c r="B291" t="s">
        <v>1186</v>
      </c>
      <c r="C291">
        <v>1914178</v>
      </c>
      <c r="D291">
        <v>177645</v>
      </c>
      <c r="E291">
        <v>8890</v>
      </c>
      <c r="F291">
        <v>5093</v>
      </c>
      <c r="G291">
        <v>14556</v>
      </c>
    </row>
    <row r="292" spans="1:7">
      <c r="A292" t="s">
        <v>677</v>
      </c>
      <c r="B292" t="s">
        <v>1187</v>
      </c>
      <c r="C292">
        <v>29529</v>
      </c>
      <c r="D292">
        <v>10415</v>
      </c>
      <c r="E292">
        <v>2554</v>
      </c>
      <c r="F292">
        <v>1761</v>
      </c>
      <c r="G292">
        <v>3358</v>
      </c>
    </row>
    <row r="293" spans="1:7">
      <c r="A293" t="s">
        <v>679</v>
      </c>
      <c r="B293" t="s">
        <v>1188</v>
      </c>
      <c r="C293">
        <v>462386</v>
      </c>
      <c r="D293">
        <v>30936</v>
      </c>
      <c r="E293">
        <v>1096</v>
      </c>
      <c r="F293">
        <v>850</v>
      </c>
      <c r="G293">
        <v>1911</v>
      </c>
    </row>
    <row r="294" spans="1:7">
      <c r="A294" t="s">
        <v>681</v>
      </c>
      <c r="B294" t="s">
        <v>1189</v>
      </c>
      <c r="C294">
        <v>13182</v>
      </c>
      <c r="D294">
        <v>3420</v>
      </c>
      <c r="E294">
        <v>738</v>
      </c>
      <c r="F294">
        <v>615</v>
      </c>
      <c r="G294">
        <v>961</v>
      </c>
    </row>
    <row r="295" spans="1:7">
      <c r="A295" t="s">
        <v>683</v>
      </c>
      <c r="B295" t="s">
        <v>1190</v>
      </c>
      <c r="C295">
        <v>2168238</v>
      </c>
      <c r="D295">
        <v>87420</v>
      </c>
      <c r="E295">
        <v>3927</v>
      </c>
      <c r="F295">
        <v>2305</v>
      </c>
      <c r="G295">
        <v>8535</v>
      </c>
    </row>
    <row r="296" spans="1:7">
      <c r="A296" t="s">
        <v>685</v>
      </c>
      <c r="B296" t="s">
        <v>1191</v>
      </c>
      <c r="C296">
        <v>35748</v>
      </c>
      <c r="D296">
        <v>7159</v>
      </c>
      <c r="E296">
        <v>1464</v>
      </c>
      <c r="F296">
        <v>1177</v>
      </c>
      <c r="G296">
        <v>2516</v>
      </c>
    </row>
    <row r="297" spans="1:7">
      <c r="A297" t="s">
        <v>687</v>
      </c>
      <c r="B297" t="s">
        <v>1192</v>
      </c>
      <c r="C297">
        <v>2061163</v>
      </c>
      <c r="D297">
        <v>337223</v>
      </c>
      <c r="E297">
        <v>11212</v>
      </c>
      <c r="F297">
        <v>9345</v>
      </c>
      <c r="G297">
        <v>20948</v>
      </c>
    </row>
    <row r="298" spans="1:7">
      <c r="A298" t="s">
        <v>689</v>
      </c>
      <c r="B298" t="s">
        <v>1193</v>
      </c>
      <c r="C298">
        <v>38951</v>
      </c>
      <c r="D298">
        <v>16976</v>
      </c>
      <c r="E298">
        <v>3011</v>
      </c>
      <c r="F298">
        <v>2864</v>
      </c>
      <c r="G298">
        <v>4062</v>
      </c>
    </row>
    <row r="299" spans="1:7">
      <c r="A299" t="s">
        <v>691</v>
      </c>
      <c r="B299" t="s">
        <v>1194</v>
      </c>
      <c r="C299">
        <v>4518273</v>
      </c>
      <c r="D299">
        <v>314082</v>
      </c>
      <c r="E299">
        <v>8973</v>
      </c>
      <c r="F299">
        <v>6065</v>
      </c>
      <c r="G299">
        <v>19296</v>
      </c>
    </row>
    <row r="300" spans="1:7">
      <c r="A300" t="s">
        <v>693</v>
      </c>
      <c r="B300" t="s">
        <v>1195</v>
      </c>
      <c r="C300">
        <v>34234</v>
      </c>
      <c r="D300">
        <v>9570</v>
      </c>
      <c r="E300">
        <v>1621</v>
      </c>
      <c r="F300">
        <v>1255</v>
      </c>
      <c r="G300">
        <v>2724</v>
      </c>
    </row>
    <row r="301" spans="1:7">
      <c r="A301" t="s">
        <v>695</v>
      </c>
      <c r="B301" t="s">
        <v>1196</v>
      </c>
      <c r="C301">
        <v>4477480</v>
      </c>
      <c r="D301">
        <v>306839</v>
      </c>
      <c r="E301">
        <v>8744</v>
      </c>
      <c r="F301">
        <v>5836</v>
      </c>
      <c r="G301">
        <v>18454</v>
      </c>
    </row>
    <row r="302" spans="1:7">
      <c r="A302" t="s">
        <v>697</v>
      </c>
      <c r="B302" t="s">
        <v>1197</v>
      </c>
      <c r="C302">
        <v>33419</v>
      </c>
      <c r="D302">
        <v>9070</v>
      </c>
      <c r="E302">
        <v>1609</v>
      </c>
      <c r="F302">
        <v>1250</v>
      </c>
      <c r="G302">
        <v>2438</v>
      </c>
    </row>
    <row r="303" spans="1:7">
      <c r="A303" t="s">
        <v>699</v>
      </c>
      <c r="B303" t="s">
        <v>1198</v>
      </c>
      <c r="C303">
        <v>1196174</v>
      </c>
      <c r="D303">
        <v>75910</v>
      </c>
      <c r="E303">
        <v>2439</v>
      </c>
      <c r="F303">
        <v>2003</v>
      </c>
      <c r="G303">
        <v>5942</v>
      </c>
    </row>
    <row r="304" spans="1:7">
      <c r="A304" t="s">
        <v>701</v>
      </c>
      <c r="B304" t="s">
        <v>1199</v>
      </c>
      <c r="C304">
        <v>22464</v>
      </c>
      <c r="D304">
        <v>5471</v>
      </c>
      <c r="E304">
        <v>803</v>
      </c>
      <c r="F304">
        <v>811</v>
      </c>
      <c r="G304">
        <v>1697</v>
      </c>
    </row>
    <row r="305" spans="1:7">
      <c r="A305" t="s">
        <v>703</v>
      </c>
      <c r="B305" t="s">
        <v>1200</v>
      </c>
      <c r="C305">
        <v>1396866</v>
      </c>
      <c r="D305">
        <v>78285</v>
      </c>
      <c r="E305">
        <v>2018</v>
      </c>
      <c r="F305">
        <v>1438</v>
      </c>
      <c r="G305">
        <v>4812</v>
      </c>
    </row>
    <row r="306" spans="1:7">
      <c r="A306" t="s">
        <v>705</v>
      </c>
      <c r="B306" t="s">
        <v>1201</v>
      </c>
      <c r="C306">
        <v>18676</v>
      </c>
      <c r="D306">
        <v>5585</v>
      </c>
      <c r="E306">
        <v>823</v>
      </c>
      <c r="F306">
        <v>707</v>
      </c>
      <c r="G306">
        <v>1362</v>
      </c>
    </row>
    <row r="307" spans="1:7">
      <c r="A307" t="s">
        <v>707</v>
      </c>
      <c r="B307" t="s">
        <v>1202</v>
      </c>
      <c r="C307">
        <v>4351689</v>
      </c>
      <c r="D307">
        <v>295818</v>
      </c>
      <c r="E307">
        <v>8652</v>
      </c>
      <c r="F307">
        <v>5538</v>
      </c>
      <c r="G307">
        <v>17920</v>
      </c>
    </row>
    <row r="308" spans="1:7">
      <c r="A308" t="s">
        <v>709</v>
      </c>
      <c r="B308" t="s">
        <v>1203</v>
      </c>
      <c r="C308">
        <v>32559</v>
      </c>
      <c r="D308">
        <v>9341</v>
      </c>
      <c r="E308">
        <v>1605</v>
      </c>
      <c r="F308">
        <v>1201</v>
      </c>
      <c r="G308">
        <v>2426</v>
      </c>
    </row>
    <row r="309" spans="1:7">
      <c r="A309" t="s">
        <v>711</v>
      </c>
      <c r="B309" t="s">
        <v>1204</v>
      </c>
      <c r="C309">
        <v>488648</v>
      </c>
      <c r="D309">
        <v>36868</v>
      </c>
      <c r="E309">
        <v>861</v>
      </c>
      <c r="F309">
        <v>420</v>
      </c>
      <c r="G309">
        <v>1692</v>
      </c>
    </row>
    <row r="310" spans="1:7">
      <c r="A310" t="s">
        <v>713</v>
      </c>
      <c r="B310" t="s">
        <v>1205</v>
      </c>
      <c r="C310">
        <v>13235</v>
      </c>
      <c r="D310">
        <v>3966</v>
      </c>
      <c r="E310">
        <v>398</v>
      </c>
      <c r="F310">
        <v>255</v>
      </c>
      <c r="G310">
        <v>636</v>
      </c>
    </row>
    <row r="311" spans="1:7">
      <c r="A311" t="s">
        <v>715</v>
      </c>
      <c r="B311" t="s">
        <v>1206</v>
      </c>
      <c r="C311">
        <v>40793</v>
      </c>
      <c r="D311">
        <v>7243</v>
      </c>
      <c r="E311">
        <v>229</v>
      </c>
      <c r="F311">
        <v>229</v>
      </c>
      <c r="G311">
        <v>842</v>
      </c>
    </row>
    <row r="312" spans="1:7">
      <c r="A312" t="s">
        <v>717</v>
      </c>
      <c r="B312" t="s">
        <v>1207</v>
      </c>
      <c r="C312">
        <v>3922</v>
      </c>
      <c r="D312">
        <v>2184</v>
      </c>
      <c r="E312">
        <v>291</v>
      </c>
      <c r="F312">
        <v>291</v>
      </c>
      <c r="G312">
        <v>856</v>
      </c>
    </row>
    <row r="313" spans="1:7">
      <c r="A313" t="s">
        <v>719</v>
      </c>
      <c r="B313" t="s">
        <v>1208</v>
      </c>
      <c r="C313">
        <v>44142480</v>
      </c>
      <c r="D313">
        <v>3884876</v>
      </c>
      <c r="E313">
        <v>161006</v>
      </c>
      <c r="F313">
        <v>114880</v>
      </c>
      <c r="G313">
        <v>318360</v>
      </c>
    </row>
    <row r="314" spans="1:7">
      <c r="A314" t="s">
        <v>721</v>
      </c>
      <c r="B314" t="s">
        <v>1209</v>
      </c>
      <c r="C314">
        <v>200976</v>
      </c>
      <c r="D314">
        <v>72037</v>
      </c>
      <c r="E314">
        <v>12282</v>
      </c>
      <c r="F314">
        <v>10835</v>
      </c>
      <c r="G314">
        <v>16774</v>
      </c>
    </row>
    <row r="315" spans="1:7">
      <c r="A315" t="s">
        <v>723</v>
      </c>
      <c r="B315" t="s">
        <v>1210</v>
      </c>
      <c r="C315">
        <v>9917845</v>
      </c>
      <c r="D315">
        <v>927297</v>
      </c>
      <c r="E315">
        <v>33847</v>
      </c>
      <c r="F315">
        <v>19088</v>
      </c>
      <c r="G315">
        <v>73165</v>
      </c>
    </row>
    <row r="316" spans="1:7">
      <c r="A316" t="s">
        <v>725</v>
      </c>
      <c r="B316" t="s">
        <v>1211</v>
      </c>
      <c r="C316">
        <v>80526</v>
      </c>
      <c r="D316">
        <v>31447</v>
      </c>
      <c r="E316">
        <v>5617</v>
      </c>
      <c r="F316">
        <v>4241</v>
      </c>
      <c r="G316">
        <v>8366</v>
      </c>
    </row>
    <row r="317" spans="1:7">
      <c r="A317" t="s">
        <v>727</v>
      </c>
      <c r="B317" t="s">
        <v>1212</v>
      </c>
      <c r="C317">
        <v>9452212</v>
      </c>
      <c r="D317">
        <v>840734</v>
      </c>
      <c r="E317">
        <v>32369</v>
      </c>
      <c r="F317">
        <v>17599</v>
      </c>
      <c r="G317">
        <v>68400</v>
      </c>
    </row>
    <row r="318" spans="1:7">
      <c r="A318" t="s">
        <v>729</v>
      </c>
      <c r="B318" t="s">
        <v>1213</v>
      </c>
      <c r="C318">
        <v>74170</v>
      </c>
      <c r="D318">
        <v>29055</v>
      </c>
      <c r="E318">
        <v>5642</v>
      </c>
      <c r="F318">
        <v>4174</v>
      </c>
      <c r="G318">
        <v>8276</v>
      </c>
    </row>
    <row r="319" spans="1:7">
      <c r="A319" t="s">
        <v>731</v>
      </c>
      <c r="B319" t="s">
        <v>1214</v>
      </c>
      <c r="C319">
        <v>6745932</v>
      </c>
      <c r="D319">
        <v>594893</v>
      </c>
      <c r="E319">
        <v>20618</v>
      </c>
      <c r="F319">
        <v>10959</v>
      </c>
      <c r="G319">
        <v>48222</v>
      </c>
    </row>
    <row r="320" spans="1:7">
      <c r="A320" t="s">
        <v>733</v>
      </c>
      <c r="B320" t="s">
        <v>1215</v>
      </c>
      <c r="C320">
        <v>66444</v>
      </c>
      <c r="D320">
        <v>23450</v>
      </c>
      <c r="E320">
        <v>4031</v>
      </c>
      <c r="F320">
        <v>2999</v>
      </c>
      <c r="G320">
        <v>5998</v>
      </c>
    </row>
    <row r="321" spans="1:7">
      <c r="A321" t="s">
        <v>735</v>
      </c>
      <c r="B321" t="s">
        <v>1216</v>
      </c>
      <c r="C321">
        <v>911087</v>
      </c>
      <c r="D321">
        <v>87697</v>
      </c>
      <c r="E321">
        <v>4283</v>
      </c>
      <c r="F321">
        <v>2467</v>
      </c>
      <c r="G321">
        <v>7556</v>
      </c>
    </row>
    <row r="322" spans="1:7">
      <c r="A322" t="s">
        <v>737</v>
      </c>
      <c r="B322" t="s">
        <v>1217</v>
      </c>
      <c r="C322">
        <v>26474</v>
      </c>
      <c r="D322">
        <v>8504</v>
      </c>
      <c r="E322">
        <v>1394</v>
      </c>
      <c r="F322">
        <v>1314</v>
      </c>
      <c r="G322">
        <v>1938</v>
      </c>
    </row>
    <row r="323" spans="1:7">
      <c r="A323" t="s">
        <v>739</v>
      </c>
      <c r="B323" t="s">
        <v>1218</v>
      </c>
      <c r="C323">
        <v>38533</v>
      </c>
      <c r="D323">
        <v>3050</v>
      </c>
      <c r="E323">
        <v>0</v>
      </c>
      <c r="F323">
        <v>0</v>
      </c>
      <c r="G323">
        <v>73</v>
      </c>
    </row>
    <row r="324" spans="1:7">
      <c r="A324" t="s">
        <v>741</v>
      </c>
      <c r="B324" t="s">
        <v>1219</v>
      </c>
      <c r="C324">
        <v>4719</v>
      </c>
      <c r="D324">
        <v>1403</v>
      </c>
      <c r="E324">
        <v>237</v>
      </c>
      <c r="F324">
        <v>237</v>
      </c>
      <c r="G324">
        <v>134</v>
      </c>
    </row>
    <row r="325" spans="1:7">
      <c r="A325" t="s">
        <v>743</v>
      </c>
      <c r="B325" t="s">
        <v>1220</v>
      </c>
      <c r="C325">
        <v>2229547</v>
      </c>
      <c r="D325">
        <v>181704</v>
      </c>
      <c r="E325">
        <v>8966</v>
      </c>
      <c r="F325">
        <v>5377</v>
      </c>
      <c r="G325">
        <v>15362</v>
      </c>
    </row>
    <row r="326" spans="1:7">
      <c r="A326" t="s">
        <v>745</v>
      </c>
      <c r="B326" t="s">
        <v>1221</v>
      </c>
      <c r="C326">
        <v>36696</v>
      </c>
      <c r="D326">
        <v>15538</v>
      </c>
      <c r="E326">
        <v>3847</v>
      </c>
      <c r="F326">
        <v>2852</v>
      </c>
      <c r="G326">
        <v>5032</v>
      </c>
    </row>
    <row r="327" spans="1:7">
      <c r="A327" t="s">
        <v>747</v>
      </c>
      <c r="B327" t="s">
        <v>1222</v>
      </c>
      <c r="C327">
        <v>465633</v>
      </c>
      <c r="D327">
        <v>86563</v>
      </c>
      <c r="E327">
        <v>1478</v>
      </c>
      <c r="F327">
        <v>1489</v>
      </c>
      <c r="G327">
        <v>4765</v>
      </c>
    </row>
    <row r="328" spans="1:7">
      <c r="A328" t="s">
        <v>749</v>
      </c>
      <c r="B328" t="s">
        <v>1223</v>
      </c>
      <c r="C328">
        <v>16760</v>
      </c>
      <c r="D328">
        <v>7196</v>
      </c>
      <c r="E328">
        <v>899</v>
      </c>
      <c r="F328">
        <v>920</v>
      </c>
      <c r="G328">
        <v>1799</v>
      </c>
    </row>
    <row r="329" spans="1:7">
      <c r="A329" t="s">
        <v>751</v>
      </c>
      <c r="B329" t="s">
        <v>1224</v>
      </c>
      <c r="C329">
        <v>26452249</v>
      </c>
      <c r="D329">
        <v>2425131</v>
      </c>
      <c r="E329">
        <v>109132</v>
      </c>
      <c r="F329">
        <v>84146</v>
      </c>
      <c r="G329">
        <v>204892</v>
      </c>
    </row>
    <row r="330" spans="1:7">
      <c r="A330" t="s">
        <v>753</v>
      </c>
      <c r="B330" t="s">
        <v>1225</v>
      </c>
      <c r="C330">
        <v>126917</v>
      </c>
      <c r="D330">
        <v>45387</v>
      </c>
      <c r="E330">
        <v>8076</v>
      </c>
      <c r="F330">
        <v>8167</v>
      </c>
      <c r="G330">
        <v>10008</v>
      </c>
    </row>
    <row r="331" spans="1:7">
      <c r="A331" t="s">
        <v>755</v>
      </c>
      <c r="B331" t="s">
        <v>1226</v>
      </c>
      <c r="C331">
        <v>23600590</v>
      </c>
      <c r="D331">
        <v>1947773</v>
      </c>
      <c r="E331">
        <v>96221</v>
      </c>
      <c r="F331">
        <v>73093</v>
      </c>
      <c r="G331">
        <v>177151</v>
      </c>
    </row>
    <row r="332" spans="1:7">
      <c r="A332" t="s">
        <v>757</v>
      </c>
      <c r="B332" t="s">
        <v>1227</v>
      </c>
      <c r="C332">
        <v>112051</v>
      </c>
      <c r="D332">
        <v>35923</v>
      </c>
      <c r="E332">
        <v>7111</v>
      </c>
      <c r="F332">
        <v>7557</v>
      </c>
      <c r="G332">
        <v>9705</v>
      </c>
    </row>
    <row r="333" spans="1:7">
      <c r="A333" t="s">
        <v>759</v>
      </c>
      <c r="B333" t="s">
        <v>1228</v>
      </c>
      <c r="C333">
        <v>18240702</v>
      </c>
      <c r="D333">
        <v>1585261</v>
      </c>
      <c r="E333">
        <v>78276</v>
      </c>
      <c r="F333">
        <v>62264</v>
      </c>
      <c r="G333">
        <v>148065</v>
      </c>
    </row>
    <row r="334" spans="1:7">
      <c r="A334" t="s">
        <v>761</v>
      </c>
      <c r="B334" t="s">
        <v>1229</v>
      </c>
      <c r="C334">
        <v>100730</v>
      </c>
      <c r="D334">
        <v>34686</v>
      </c>
      <c r="E334">
        <v>7059</v>
      </c>
      <c r="F334">
        <v>7612</v>
      </c>
      <c r="G334">
        <v>9257</v>
      </c>
    </row>
    <row r="335" spans="1:7">
      <c r="A335" t="s">
        <v>763</v>
      </c>
      <c r="B335" t="s">
        <v>1230</v>
      </c>
      <c r="C335">
        <v>3182939</v>
      </c>
      <c r="D335">
        <v>277728</v>
      </c>
      <c r="E335">
        <v>14295</v>
      </c>
      <c r="F335">
        <v>9621</v>
      </c>
      <c r="G335">
        <v>23924</v>
      </c>
    </row>
    <row r="336" spans="1:7">
      <c r="A336" t="s">
        <v>765</v>
      </c>
      <c r="B336" t="s">
        <v>1231</v>
      </c>
      <c r="C336">
        <v>39073</v>
      </c>
      <c r="D336">
        <v>12698</v>
      </c>
      <c r="E336">
        <v>2835</v>
      </c>
      <c r="F336">
        <v>2267</v>
      </c>
      <c r="G336">
        <v>3359</v>
      </c>
    </row>
    <row r="337" spans="1:7">
      <c r="A337" t="s">
        <v>767</v>
      </c>
      <c r="B337" t="s">
        <v>1232</v>
      </c>
      <c r="C337">
        <v>668778</v>
      </c>
      <c r="D337">
        <v>45940</v>
      </c>
      <c r="E337">
        <v>3454</v>
      </c>
      <c r="F337">
        <v>2072</v>
      </c>
      <c r="G337">
        <v>4695</v>
      </c>
    </row>
    <row r="338" spans="1:7">
      <c r="A338" t="s">
        <v>769</v>
      </c>
      <c r="B338" t="s">
        <v>1233</v>
      </c>
      <c r="C338">
        <v>15817</v>
      </c>
      <c r="D338">
        <v>4303</v>
      </c>
      <c r="E338">
        <v>1526</v>
      </c>
      <c r="F338">
        <v>1023</v>
      </c>
      <c r="G338">
        <v>1762</v>
      </c>
    </row>
    <row r="339" spans="1:7">
      <c r="A339" t="s">
        <v>771</v>
      </c>
      <c r="B339" t="s">
        <v>1234</v>
      </c>
      <c r="C339">
        <v>2801079</v>
      </c>
      <c r="D339">
        <v>113017</v>
      </c>
      <c r="E339">
        <v>5270</v>
      </c>
      <c r="F339">
        <v>3661</v>
      </c>
      <c r="G339">
        <v>9445</v>
      </c>
    </row>
    <row r="340" spans="1:7">
      <c r="A340" t="s">
        <v>773</v>
      </c>
      <c r="B340" t="s">
        <v>1235</v>
      </c>
      <c r="C340">
        <v>37345</v>
      </c>
      <c r="D340">
        <v>7672</v>
      </c>
      <c r="E340">
        <v>1869</v>
      </c>
      <c r="F340">
        <v>1627</v>
      </c>
      <c r="G340">
        <v>2958</v>
      </c>
    </row>
    <row r="341" spans="1:7">
      <c r="A341" t="s">
        <v>775</v>
      </c>
      <c r="B341" t="s">
        <v>1236</v>
      </c>
      <c r="C341">
        <v>2851659</v>
      </c>
      <c r="D341">
        <v>477358</v>
      </c>
      <c r="E341">
        <v>12911</v>
      </c>
      <c r="F341">
        <v>11053</v>
      </c>
      <c r="G341">
        <v>27741</v>
      </c>
    </row>
    <row r="342" spans="1:7">
      <c r="A342" t="s">
        <v>777</v>
      </c>
      <c r="B342" t="s">
        <v>1237</v>
      </c>
      <c r="C342">
        <v>41950</v>
      </c>
      <c r="D342">
        <v>20896</v>
      </c>
      <c r="E342">
        <v>3274</v>
      </c>
      <c r="F342">
        <v>3181</v>
      </c>
      <c r="G342">
        <v>4905</v>
      </c>
    </row>
    <row r="343" spans="1:7">
      <c r="A343" t="s">
        <v>779</v>
      </c>
      <c r="B343" t="s">
        <v>1238</v>
      </c>
      <c r="C343">
        <v>7772386</v>
      </c>
      <c r="D343">
        <v>532448</v>
      </c>
      <c r="E343">
        <v>18027</v>
      </c>
      <c r="F343">
        <v>11646</v>
      </c>
      <c r="G343">
        <v>40303</v>
      </c>
    </row>
    <row r="344" spans="1:7">
      <c r="A344" t="s">
        <v>781</v>
      </c>
      <c r="B344" t="s">
        <v>1239</v>
      </c>
      <c r="C344">
        <v>52393</v>
      </c>
      <c r="D344">
        <v>15265</v>
      </c>
      <c r="E344">
        <v>3510</v>
      </c>
      <c r="F344">
        <v>2353</v>
      </c>
      <c r="G344">
        <v>4284</v>
      </c>
    </row>
    <row r="345" spans="1:7">
      <c r="A345" t="s">
        <v>783</v>
      </c>
      <c r="B345" t="s">
        <v>1240</v>
      </c>
      <c r="C345">
        <v>7714982</v>
      </c>
      <c r="D345">
        <v>523885</v>
      </c>
      <c r="E345">
        <v>17358</v>
      </c>
      <c r="F345">
        <v>10977</v>
      </c>
      <c r="G345">
        <v>39380</v>
      </c>
    </row>
    <row r="346" spans="1:7">
      <c r="A346" t="s">
        <v>785</v>
      </c>
      <c r="B346" t="s">
        <v>1241</v>
      </c>
      <c r="C346">
        <v>52282</v>
      </c>
      <c r="D346">
        <v>15108</v>
      </c>
      <c r="E346">
        <v>3234</v>
      </c>
      <c r="F346">
        <v>2090</v>
      </c>
      <c r="G346">
        <v>4057</v>
      </c>
    </row>
    <row r="347" spans="1:7">
      <c r="A347" t="s">
        <v>787</v>
      </c>
      <c r="B347" t="s">
        <v>1242</v>
      </c>
      <c r="C347">
        <v>2421224</v>
      </c>
      <c r="D347">
        <v>160001</v>
      </c>
      <c r="E347">
        <v>6706</v>
      </c>
      <c r="F347">
        <v>4294</v>
      </c>
      <c r="G347">
        <v>14601</v>
      </c>
    </row>
    <row r="348" spans="1:7">
      <c r="A348" t="s">
        <v>789</v>
      </c>
      <c r="B348" t="s">
        <v>1243</v>
      </c>
      <c r="C348">
        <v>27699</v>
      </c>
      <c r="D348">
        <v>7597</v>
      </c>
      <c r="E348">
        <v>1644</v>
      </c>
      <c r="F348">
        <v>1263</v>
      </c>
      <c r="G348">
        <v>2555</v>
      </c>
    </row>
    <row r="349" spans="1:7">
      <c r="A349" t="s">
        <v>791</v>
      </c>
      <c r="B349" t="s">
        <v>1244</v>
      </c>
      <c r="C349">
        <v>2409478</v>
      </c>
      <c r="D349">
        <v>133732</v>
      </c>
      <c r="E349">
        <v>5276</v>
      </c>
      <c r="F349">
        <v>3313</v>
      </c>
      <c r="G349">
        <v>11985</v>
      </c>
    </row>
    <row r="350" spans="1:7">
      <c r="A350" t="s">
        <v>793</v>
      </c>
      <c r="B350" t="s">
        <v>1245</v>
      </c>
      <c r="C350">
        <v>31004</v>
      </c>
      <c r="D350">
        <v>7601</v>
      </c>
      <c r="E350">
        <v>1264</v>
      </c>
      <c r="F350">
        <v>851</v>
      </c>
      <c r="G350">
        <v>2167</v>
      </c>
    </row>
    <row r="351" spans="1:7">
      <c r="A351" t="s">
        <v>795</v>
      </c>
      <c r="B351" t="s">
        <v>1246</v>
      </c>
      <c r="C351">
        <v>7460612</v>
      </c>
      <c r="D351">
        <v>501634</v>
      </c>
      <c r="E351">
        <v>16250</v>
      </c>
      <c r="F351">
        <v>10218</v>
      </c>
      <c r="G351">
        <v>37588</v>
      </c>
    </row>
    <row r="352" spans="1:7">
      <c r="A352" t="s">
        <v>797</v>
      </c>
      <c r="B352" t="s">
        <v>1247</v>
      </c>
      <c r="C352">
        <v>51942</v>
      </c>
      <c r="D352">
        <v>14406</v>
      </c>
      <c r="E352">
        <v>3073</v>
      </c>
      <c r="F352">
        <v>1871</v>
      </c>
      <c r="G352">
        <v>3787</v>
      </c>
    </row>
    <row r="353" spans="1:7">
      <c r="A353" t="s">
        <v>799</v>
      </c>
      <c r="B353" t="s">
        <v>1248</v>
      </c>
      <c r="C353">
        <v>740588</v>
      </c>
      <c r="D353">
        <v>52796</v>
      </c>
      <c r="E353">
        <v>1124</v>
      </c>
      <c r="F353">
        <v>982</v>
      </c>
      <c r="G353">
        <v>3585</v>
      </c>
    </row>
    <row r="354" spans="1:7">
      <c r="A354" t="s">
        <v>801</v>
      </c>
      <c r="B354" t="s">
        <v>1249</v>
      </c>
      <c r="C354">
        <v>16409</v>
      </c>
      <c r="D354">
        <v>4780</v>
      </c>
      <c r="E354">
        <v>758</v>
      </c>
      <c r="F354">
        <v>721</v>
      </c>
      <c r="G354">
        <v>1299</v>
      </c>
    </row>
    <row r="355" spans="1:7">
      <c r="A355" t="s">
        <v>803</v>
      </c>
      <c r="B355" t="s">
        <v>1250</v>
      </c>
      <c r="C355">
        <v>57404</v>
      </c>
      <c r="D355">
        <v>8563</v>
      </c>
      <c r="E355">
        <v>669</v>
      </c>
      <c r="F355">
        <v>669</v>
      </c>
      <c r="G355">
        <v>923</v>
      </c>
    </row>
    <row r="356" spans="1:7">
      <c r="A356" t="s">
        <v>805</v>
      </c>
      <c r="B356" t="s">
        <v>1251</v>
      </c>
      <c r="C356">
        <v>4508</v>
      </c>
      <c r="D356">
        <v>1900</v>
      </c>
      <c r="E356">
        <v>1084</v>
      </c>
      <c r="F356">
        <v>1084</v>
      </c>
      <c r="G356">
        <v>1214</v>
      </c>
    </row>
    <row r="357" spans="1:7">
      <c r="A357" t="s">
        <v>807</v>
      </c>
      <c r="B357" t="s">
        <v>1252</v>
      </c>
      <c r="C357">
        <v>136043219</v>
      </c>
      <c r="D357">
        <v>11235542</v>
      </c>
      <c r="E357">
        <v>694724</v>
      </c>
      <c r="F357">
        <v>491915</v>
      </c>
      <c r="G357">
        <v>1243759</v>
      </c>
    </row>
    <row r="358" spans="1:7">
      <c r="A358" t="s">
        <v>809</v>
      </c>
      <c r="B358" t="s">
        <v>1253</v>
      </c>
      <c r="C358">
        <v>447120</v>
      </c>
      <c r="D358">
        <v>103097</v>
      </c>
      <c r="E358">
        <v>19060</v>
      </c>
      <c r="F358">
        <v>16772</v>
      </c>
      <c r="G358">
        <v>23651</v>
      </c>
    </row>
    <row r="359" spans="1:7">
      <c r="A359" t="s">
        <v>811</v>
      </c>
      <c r="B359" t="s">
        <v>1254</v>
      </c>
      <c r="C359">
        <v>24799882</v>
      </c>
      <c r="D359">
        <v>2270990</v>
      </c>
      <c r="E359">
        <v>130538</v>
      </c>
      <c r="F359">
        <v>80838</v>
      </c>
      <c r="G359">
        <v>255157</v>
      </c>
    </row>
    <row r="360" spans="1:7">
      <c r="A360" t="s">
        <v>813</v>
      </c>
      <c r="B360" t="s">
        <v>1255</v>
      </c>
      <c r="C360">
        <v>154454</v>
      </c>
      <c r="D360">
        <v>44002</v>
      </c>
      <c r="E360">
        <v>9124</v>
      </c>
      <c r="F360">
        <v>6562</v>
      </c>
      <c r="G360">
        <v>10796</v>
      </c>
    </row>
    <row r="361" spans="1:7">
      <c r="A361" t="s">
        <v>815</v>
      </c>
      <c r="B361" t="s">
        <v>1256</v>
      </c>
      <c r="C361">
        <v>24118411</v>
      </c>
      <c r="D361">
        <v>2146499</v>
      </c>
      <c r="E361">
        <v>126716</v>
      </c>
      <c r="F361">
        <v>78575</v>
      </c>
      <c r="G361">
        <v>248220</v>
      </c>
    </row>
    <row r="362" spans="1:7">
      <c r="A362" t="s">
        <v>817</v>
      </c>
      <c r="B362" t="s">
        <v>1257</v>
      </c>
      <c r="C362">
        <v>150819</v>
      </c>
      <c r="D362">
        <v>42548</v>
      </c>
      <c r="E362">
        <v>8835</v>
      </c>
      <c r="F362">
        <v>6490</v>
      </c>
      <c r="G362">
        <v>10675</v>
      </c>
    </row>
    <row r="363" spans="1:7">
      <c r="A363" t="s">
        <v>819</v>
      </c>
      <c r="B363" t="s">
        <v>1258</v>
      </c>
      <c r="C363">
        <v>20401173</v>
      </c>
      <c r="D363">
        <v>1800658</v>
      </c>
      <c r="E363">
        <v>112555</v>
      </c>
      <c r="F363">
        <v>71541</v>
      </c>
      <c r="G363">
        <v>217541</v>
      </c>
    </row>
    <row r="364" spans="1:7">
      <c r="A364" t="s">
        <v>821</v>
      </c>
      <c r="B364" t="s">
        <v>1259</v>
      </c>
      <c r="C364">
        <v>136267</v>
      </c>
      <c r="D364">
        <v>39817</v>
      </c>
      <c r="E364">
        <v>7990</v>
      </c>
      <c r="F364">
        <v>6075</v>
      </c>
      <c r="G364">
        <v>9944</v>
      </c>
    </row>
    <row r="365" spans="1:7">
      <c r="A365" t="s">
        <v>823</v>
      </c>
      <c r="B365" t="s">
        <v>1260</v>
      </c>
      <c r="C365">
        <v>2160717</v>
      </c>
      <c r="D365">
        <v>199979</v>
      </c>
      <c r="E365">
        <v>10922</v>
      </c>
      <c r="F365">
        <v>5528</v>
      </c>
      <c r="G365">
        <v>21990</v>
      </c>
    </row>
    <row r="366" spans="1:7">
      <c r="A366" t="s">
        <v>825</v>
      </c>
      <c r="B366" t="s">
        <v>1261</v>
      </c>
      <c r="C366">
        <v>34934</v>
      </c>
      <c r="D366">
        <v>12823</v>
      </c>
      <c r="E366">
        <v>3303</v>
      </c>
      <c r="F366">
        <v>1928</v>
      </c>
      <c r="G366">
        <v>4536</v>
      </c>
    </row>
    <row r="367" spans="1:7">
      <c r="A367" t="s">
        <v>827</v>
      </c>
      <c r="B367" t="s">
        <v>1262</v>
      </c>
      <c r="C367">
        <v>52086</v>
      </c>
      <c r="D367">
        <v>6114</v>
      </c>
      <c r="E367">
        <v>0</v>
      </c>
      <c r="F367">
        <v>0</v>
      </c>
      <c r="G367">
        <v>0</v>
      </c>
    </row>
    <row r="368" spans="1:7">
      <c r="A368" t="s">
        <v>829</v>
      </c>
      <c r="B368" t="s">
        <v>1263</v>
      </c>
      <c r="C368">
        <v>5083</v>
      </c>
      <c r="D368">
        <v>2871</v>
      </c>
      <c r="E368">
        <v>237</v>
      </c>
      <c r="F368">
        <v>237</v>
      </c>
      <c r="G368">
        <v>237</v>
      </c>
    </row>
    <row r="369" spans="1:7">
      <c r="A369" t="s">
        <v>831</v>
      </c>
      <c r="B369" t="s">
        <v>1264</v>
      </c>
      <c r="C369">
        <v>2297696</v>
      </c>
      <c r="D369">
        <v>187048</v>
      </c>
      <c r="E369">
        <v>6490</v>
      </c>
      <c r="F369">
        <v>4262</v>
      </c>
      <c r="G369">
        <v>13856</v>
      </c>
    </row>
    <row r="370" spans="1:7">
      <c r="A370" t="s">
        <v>833</v>
      </c>
      <c r="B370" t="s">
        <v>1265</v>
      </c>
      <c r="C370">
        <v>38627</v>
      </c>
      <c r="D370">
        <v>12220</v>
      </c>
      <c r="E370">
        <v>2113</v>
      </c>
      <c r="F370">
        <v>1674</v>
      </c>
      <c r="G370">
        <v>3871</v>
      </c>
    </row>
    <row r="371" spans="1:7">
      <c r="A371" t="s">
        <v>835</v>
      </c>
      <c r="B371" t="s">
        <v>1266</v>
      </c>
      <c r="C371">
        <v>681471</v>
      </c>
      <c r="D371">
        <v>124491</v>
      </c>
      <c r="E371">
        <v>3822</v>
      </c>
      <c r="F371">
        <v>2263</v>
      </c>
      <c r="G371">
        <v>6937</v>
      </c>
    </row>
    <row r="372" spans="1:7">
      <c r="A372" t="s">
        <v>837</v>
      </c>
      <c r="B372" t="s">
        <v>1267</v>
      </c>
      <c r="C372">
        <v>22284</v>
      </c>
      <c r="D372">
        <v>10313</v>
      </c>
      <c r="E372">
        <v>1666</v>
      </c>
      <c r="F372">
        <v>1313</v>
      </c>
      <c r="G372">
        <v>2261</v>
      </c>
    </row>
    <row r="373" spans="1:7">
      <c r="A373" t="s">
        <v>839</v>
      </c>
      <c r="B373" t="s">
        <v>1268</v>
      </c>
      <c r="C373">
        <v>87605493</v>
      </c>
      <c r="D373">
        <v>7402255</v>
      </c>
      <c r="E373">
        <v>488694</v>
      </c>
      <c r="F373">
        <v>356711</v>
      </c>
      <c r="G373">
        <v>840562</v>
      </c>
    </row>
    <row r="374" spans="1:7">
      <c r="A374" t="s">
        <v>841</v>
      </c>
      <c r="B374" t="s">
        <v>1269</v>
      </c>
      <c r="C374">
        <v>262351</v>
      </c>
      <c r="D374">
        <v>64857</v>
      </c>
      <c r="E374">
        <v>13469</v>
      </c>
      <c r="F374">
        <v>12580</v>
      </c>
      <c r="G374">
        <v>17346</v>
      </c>
    </row>
    <row r="375" spans="1:7">
      <c r="A375" t="s">
        <v>843</v>
      </c>
      <c r="B375" t="s">
        <v>1270</v>
      </c>
      <c r="C375">
        <v>83375808</v>
      </c>
      <c r="D375">
        <v>6747506</v>
      </c>
      <c r="E375">
        <v>468060</v>
      </c>
      <c r="F375">
        <v>343377</v>
      </c>
      <c r="G375">
        <v>803275</v>
      </c>
    </row>
    <row r="376" spans="1:7">
      <c r="A376" t="s">
        <v>845</v>
      </c>
      <c r="B376" t="s">
        <v>1271</v>
      </c>
      <c r="C376">
        <v>274920</v>
      </c>
      <c r="D376">
        <v>56842</v>
      </c>
      <c r="E376">
        <v>13242</v>
      </c>
      <c r="F376">
        <v>12309</v>
      </c>
      <c r="G376">
        <v>17475</v>
      </c>
    </row>
    <row r="377" spans="1:7">
      <c r="A377" t="s">
        <v>847</v>
      </c>
      <c r="B377" t="s">
        <v>1272</v>
      </c>
      <c r="C377">
        <v>71926272</v>
      </c>
      <c r="D377">
        <v>5923298</v>
      </c>
      <c r="E377">
        <v>420332</v>
      </c>
      <c r="F377">
        <v>313868</v>
      </c>
      <c r="G377">
        <v>723083</v>
      </c>
    </row>
    <row r="378" spans="1:7">
      <c r="A378" t="s">
        <v>849</v>
      </c>
      <c r="B378" t="s">
        <v>1273</v>
      </c>
      <c r="C378">
        <v>268963</v>
      </c>
      <c r="D378">
        <v>52764</v>
      </c>
      <c r="E378">
        <v>13559</v>
      </c>
      <c r="F378">
        <v>12425</v>
      </c>
      <c r="G378">
        <v>17456</v>
      </c>
    </row>
    <row r="379" spans="1:7">
      <c r="A379" t="s">
        <v>851</v>
      </c>
      <c r="B379" t="s">
        <v>1274</v>
      </c>
      <c r="C379">
        <v>9453245</v>
      </c>
      <c r="D379">
        <v>779962</v>
      </c>
      <c r="E379">
        <v>52290</v>
      </c>
      <c r="F379">
        <v>35445</v>
      </c>
      <c r="G379">
        <v>84990</v>
      </c>
    </row>
    <row r="380" spans="1:7">
      <c r="A380" t="s">
        <v>853</v>
      </c>
      <c r="B380" t="s">
        <v>1275</v>
      </c>
      <c r="C380">
        <v>65998</v>
      </c>
      <c r="D380">
        <v>19520</v>
      </c>
      <c r="E380">
        <v>5141</v>
      </c>
      <c r="F380">
        <v>4161</v>
      </c>
      <c r="G380">
        <v>6945</v>
      </c>
    </row>
    <row r="381" spans="1:7">
      <c r="A381" t="s">
        <v>855</v>
      </c>
      <c r="B381" t="s">
        <v>1276</v>
      </c>
      <c r="C381">
        <v>1200278</v>
      </c>
      <c r="D381">
        <v>77347</v>
      </c>
      <c r="E381">
        <v>3255</v>
      </c>
      <c r="F381">
        <v>1804</v>
      </c>
      <c r="G381">
        <v>6165</v>
      </c>
    </row>
    <row r="382" spans="1:7">
      <c r="A382" t="s">
        <v>857</v>
      </c>
      <c r="B382" t="s">
        <v>1277</v>
      </c>
      <c r="C382">
        <v>21482</v>
      </c>
      <c r="D382">
        <v>5224</v>
      </c>
      <c r="E382">
        <v>1025</v>
      </c>
      <c r="F382">
        <v>786</v>
      </c>
      <c r="G382">
        <v>1342</v>
      </c>
    </row>
    <row r="383" spans="1:7">
      <c r="A383" t="s">
        <v>859</v>
      </c>
      <c r="B383" t="s">
        <v>1278</v>
      </c>
      <c r="C383">
        <v>4013937</v>
      </c>
      <c r="D383">
        <v>165896</v>
      </c>
      <c r="E383">
        <v>5763</v>
      </c>
      <c r="F383">
        <v>2761</v>
      </c>
      <c r="G383">
        <v>11314</v>
      </c>
    </row>
    <row r="384" spans="1:7">
      <c r="A384" t="s">
        <v>861</v>
      </c>
      <c r="B384" t="s">
        <v>1279</v>
      </c>
      <c r="C384">
        <v>44928</v>
      </c>
      <c r="D384">
        <v>9470</v>
      </c>
      <c r="E384">
        <v>1712</v>
      </c>
      <c r="F384">
        <v>1122</v>
      </c>
      <c r="G384">
        <v>2267</v>
      </c>
    </row>
    <row r="385" spans="1:7">
      <c r="A385" t="s">
        <v>863</v>
      </c>
      <c r="B385" t="s">
        <v>1280</v>
      </c>
      <c r="C385">
        <v>4229685</v>
      </c>
      <c r="D385">
        <v>654749</v>
      </c>
      <c r="E385">
        <v>20634</v>
      </c>
      <c r="F385">
        <v>13334</v>
      </c>
      <c r="G385">
        <v>37287</v>
      </c>
    </row>
    <row r="386" spans="1:7">
      <c r="A386" t="s">
        <v>865</v>
      </c>
      <c r="B386" t="s">
        <v>1281</v>
      </c>
      <c r="C386">
        <v>53823</v>
      </c>
      <c r="D386">
        <v>26185</v>
      </c>
      <c r="E386">
        <v>3807</v>
      </c>
      <c r="F386">
        <v>2738</v>
      </c>
      <c r="G386">
        <v>4791</v>
      </c>
    </row>
    <row r="387" spans="1:7">
      <c r="A387" t="s">
        <v>867</v>
      </c>
      <c r="B387" t="s">
        <v>1282</v>
      </c>
      <c r="C387">
        <v>23637844</v>
      </c>
      <c r="D387">
        <v>1562297</v>
      </c>
      <c r="E387">
        <v>75492</v>
      </c>
      <c r="F387">
        <v>54366</v>
      </c>
      <c r="G387">
        <v>148040</v>
      </c>
    </row>
    <row r="388" spans="1:7">
      <c r="A388" t="s">
        <v>869</v>
      </c>
      <c r="B388" t="s">
        <v>1283</v>
      </c>
      <c r="C388">
        <v>75142</v>
      </c>
      <c r="D388">
        <v>18903</v>
      </c>
      <c r="E388">
        <v>3749</v>
      </c>
      <c r="F388">
        <v>4250</v>
      </c>
      <c r="G388">
        <v>5240</v>
      </c>
    </row>
    <row r="389" spans="1:7">
      <c r="A389" t="s">
        <v>871</v>
      </c>
      <c r="B389" t="s">
        <v>1284</v>
      </c>
      <c r="C389">
        <v>23538811</v>
      </c>
      <c r="D389">
        <v>1550903</v>
      </c>
      <c r="E389">
        <v>74864</v>
      </c>
      <c r="F389">
        <v>53781</v>
      </c>
      <c r="G389">
        <v>147038</v>
      </c>
    </row>
    <row r="390" spans="1:7">
      <c r="A390" t="s">
        <v>873</v>
      </c>
      <c r="B390" t="s">
        <v>1285</v>
      </c>
      <c r="C390">
        <v>75454</v>
      </c>
      <c r="D390">
        <v>18872</v>
      </c>
      <c r="E390">
        <v>3618</v>
      </c>
      <c r="F390">
        <v>4159</v>
      </c>
      <c r="G390">
        <v>5228</v>
      </c>
    </row>
    <row r="391" spans="1:7">
      <c r="A391" t="s">
        <v>875</v>
      </c>
      <c r="B391" t="s">
        <v>1286</v>
      </c>
      <c r="C391">
        <v>9787806</v>
      </c>
      <c r="D391">
        <v>604673</v>
      </c>
      <c r="E391">
        <v>34033</v>
      </c>
      <c r="F391">
        <v>24551</v>
      </c>
      <c r="G391">
        <v>68191</v>
      </c>
    </row>
    <row r="392" spans="1:7">
      <c r="A392" t="s">
        <v>877</v>
      </c>
      <c r="B392" t="s">
        <v>1287</v>
      </c>
      <c r="C392">
        <v>61488</v>
      </c>
      <c r="D392">
        <v>13699</v>
      </c>
      <c r="E392">
        <v>2964</v>
      </c>
      <c r="F392">
        <v>2979</v>
      </c>
      <c r="G392">
        <v>4149</v>
      </c>
    </row>
    <row r="393" spans="1:7">
      <c r="A393" t="s">
        <v>879</v>
      </c>
      <c r="B393" t="s">
        <v>1288</v>
      </c>
      <c r="C393">
        <v>7120982</v>
      </c>
      <c r="D393">
        <v>416598</v>
      </c>
      <c r="E393">
        <v>20648</v>
      </c>
      <c r="F393">
        <v>14394</v>
      </c>
      <c r="G393">
        <v>40840</v>
      </c>
    </row>
    <row r="394" spans="1:7">
      <c r="A394" t="s">
        <v>881</v>
      </c>
      <c r="B394" t="s">
        <v>1289</v>
      </c>
      <c r="C394">
        <v>45104</v>
      </c>
      <c r="D394">
        <v>11501</v>
      </c>
      <c r="E394">
        <v>2393</v>
      </c>
      <c r="F394">
        <v>1904</v>
      </c>
      <c r="G394">
        <v>3166</v>
      </c>
    </row>
    <row r="395" spans="1:7">
      <c r="A395" t="s">
        <v>883</v>
      </c>
      <c r="B395" t="s">
        <v>1290</v>
      </c>
      <c r="C395">
        <v>22148461</v>
      </c>
      <c r="D395">
        <v>1453707</v>
      </c>
      <c r="E395">
        <v>70773</v>
      </c>
      <c r="F395">
        <v>51088</v>
      </c>
      <c r="G395">
        <v>138682</v>
      </c>
    </row>
    <row r="396" spans="1:7">
      <c r="A396" t="s">
        <v>885</v>
      </c>
      <c r="B396" t="s">
        <v>1291</v>
      </c>
      <c r="C396">
        <v>76703</v>
      </c>
      <c r="D396">
        <v>18675</v>
      </c>
      <c r="E396">
        <v>3666</v>
      </c>
      <c r="F396">
        <v>4005</v>
      </c>
      <c r="G396">
        <v>5352</v>
      </c>
    </row>
    <row r="397" spans="1:7">
      <c r="A397" t="s">
        <v>887</v>
      </c>
      <c r="B397" t="s">
        <v>1292</v>
      </c>
      <c r="C397">
        <v>1672445</v>
      </c>
      <c r="D397">
        <v>120789</v>
      </c>
      <c r="E397">
        <v>5555</v>
      </c>
      <c r="F397">
        <v>4123</v>
      </c>
      <c r="G397">
        <v>9637</v>
      </c>
    </row>
    <row r="398" spans="1:7">
      <c r="A398" t="s">
        <v>889</v>
      </c>
      <c r="B398" t="s">
        <v>1293</v>
      </c>
      <c r="C398">
        <v>20234</v>
      </c>
      <c r="D398">
        <v>5813</v>
      </c>
      <c r="E398">
        <v>1500</v>
      </c>
      <c r="F398">
        <v>1454</v>
      </c>
      <c r="G398">
        <v>1745</v>
      </c>
    </row>
    <row r="399" spans="1:7">
      <c r="A399" t="s">
        <v>891</v>
      </c>
      <c r="B399" t="s">
        <v>1294</v>
      </c>
      <c r="C399">
        <v>99033</v>
      </c>
      <c r="D399">
        <v>11394</v>
      </c>
      <c r="E399">
        <v>628</v>
      </c>
      <c r="F399">
        <v>585</v>
      </c>
      <c r="G399">
        <v>1002</v>
      </c>
    </row>
    <row r="400" spans="1:7">
      <c r="A400" t="s">
        <v>893</v>
      </c>
      <c r="B400" t="s">
        <v>1295</v>
      </c>
      <c r="C400">
        <v>5532</v>
      </c>
      <c r="D400">
        <v>1954</v>
      </c>
      <c r="E400">
        <v>478</v>
      </c>
      <c r="F400">
        <v>473</v>
      </c>
      <c r="G400">
        <v>551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D57A-6018-47B4-9F4E-44877C4CCB2C}">
  <dimension ref="A1:N400"/>
  <sheetViews>
    <sheetView zoomScale="70" zoomScaleNormal="70" workbookViewId="0">
      <selection activeCell="AB22" sqref="AB22"/>
    </sheetView>
  </sheetViews>
  <sheetFormatPr defaultRowHeight="12.75"/>
  <cols>
    <col min="13" max="14" width="11.140625" bestFit="1" customWidth="1"/>
  </cols>
  <sheetData>
    <row r="1" spans="1:14">
      <c r="A1" t="s">
        <v>89</v>
      </c>
      <c r="B1" t="s">
        <v>1298</v>
      </c>
      <c r="C1" t="s">
        <v>91</v>
      </c>
      <c r="D1" t="s">
        <v>92</v>
      </c>
      <c r="E1" t="s">
        <v>93</v>
      </c>
      <c r="F1" t="s">
        <v>94</v>
      </c>
      <c r="G1" t="s">
        <v>1299</v>
      </c>
      <c r="H1" t="s">
        <v>1300</v>
      </c>
    </row>
    <row r="2" spans="1:14" ht="14.25">
      <c r="A2" t="s">
        <v>96</v>
      </c>
      <c r="B2" t="s">
        <v>97</v>
      </c>
      <c r="C2" t="s">
        <v>5</v>
      </c>
      <c r="D2" t="s">
        <v>6</v>
      </c>
      <c r="E2" t="s">
        <v>7</v>
      </c>
      <c r="F2" t="s">
        <v>8</v>
      </c>
      <c r="G2" t="s">
        <v>897</v>
      </c>
      <c r="H2" t="s">
        <v>1300</v>
      </c>
      <c r="I2" s="32" t="s">
        <v>63</v>
      </c>
    </row>
    <row r="3" spans="1:14">
      <c r="A3" t="s">
        <v>98</v>
      </c>
      <c r="B3" t="s">
        <v>898</v>
      </c>
      <c r="C3">
        <v>323173982</v>
      </c>
      <c r="D3">
        <v>28847834</v>
      </c>
      <c r="E3">
        <v>1276626</v>
      </c>
      <c r="F3">
        <v>940301</v>
      </c>
      <c r="G3">
        <v>2305420</v>
      </c>
      <c r="I3">
        <v>2021</v>
      </c>
    </row>
    <row r="4" spans="1:14" ht="14.25">
      <c r="A4" t="s">
        <v>100</v>
      </c>
      <c r="B4" t="s">
        <v>899</v>
      </c>
      <c r="C4">
        <v>34776</v>
      </c>
      <c r="D4">
        <v>11301</v>
      </c>
      <c r="E4">
        <v>9590</v>
      </c>
      <c r="F4">
        <v>9181</v>
      </c>
      <c r="G4">
        <v>10150</v>
      </c>
      <c r="J4" s="32" t="s">
        <v>61</v>
      </c>
      <c r="K4" s="32" t="s">
        <v>6</v>
      </c>
      <c r="L4" s="32" t="s">
        <v>60</v>
      </c>
      <c r="M4" s="32" t="s">
        <v>59</v>
      </c>
      <c r="N4" s="32" t="s">
        <v>43</v>
      </c>
    </row>
    <row r="5" spans="1:14" ht="14.25">
      <c r="A5" t="s">
        <v>102</v>
      </c>
      <c r="B5" t="s">
        <v>900</v>
      </c>
      <c r="C5">
        <v>20027582</v>
      </c>
      <c r="D5">
        <v>1908366</v>
      </c>
      <c r="E5">
        <v>84642</v>
      </c>
      <c r="F5">
        <v>70977</v>
      </c>
      <c r="G5">
        <v>124787</v>
      </c>
      <c r="I5" s="32" t="s">
        <v>58</v>
      </c>
      <c r="J5" s="13">
        <f>(SUM(C19,C33,C63,C77,C107,C121,C151,C165,C195,C209)/(SUM(C7,C21,C51,C65,C95,C109,C139,C153,C183,C197)))</f>
        <v>0.17095372145363624</v>
      </c>
      <c r="K5" s="13">
        <f t="shared" ref="K5:N5" si="0">(SUM(D19,D33,D63,D77,D107,D121,D151,D165,D195,D209)/(SUM(D7,D21,D51,D65,D95,D109,D139,D153,D183,D197)))</f>
        <v>0.3265886834836188</v>
      </c>
      <c r="L5" s="13">
        <f t="shared" si="0"/>
        <v>0.28884952459213376</v>
      </c>
      <c r="M5" s="13">
        <f t="shared" si="0"/>
        <v>0.28678221121797925</v>
      </c>
      <c r="N5" s="13">
        <f t="shared" si="0"/>
        <v>0.29227203005704633</v>
      </c>
    </row>
    <row r="6" spans="1:14" ht="14.25">
      <c r="A6" t="s">
        <v>104</v>
      </c>
      <c r="B6" t="s">
        <v>901</v>
      </c>
      <c r="C6">
        <v>157830</v>
      </c>
      <c r="D6">
        <v>59749</v>
      </c>
      <c r="E6">
        <v>16106</v>
      </c>
      <c r="F6">
        <v>15557</v>
      </c>
      <c r="G6">
        <v>17697</v>
      </c>
      <c r="I6" s="32" t="s">
        <v>57</v>
      </c>
      <c r="J6" s="13">
        <f>(SQRT((SQRT(SUMSQ(C20,C34,C64,C78,C108,C122,C152,C166,C196,C210)))^2-(J5^2*(SQRT(SUMSQ(C8,C22,C52,C66,C96,C110,C140,C154,C184,C198)))^2)))/SUM(C7,C21,C51,C65,C95,C109,C139,C153,C183,C197)</f>
        <v>1.1108718166961109E-3</v>
      </c>
      <c r="K6" s="13">
        <f t="shared" ref="K6:N6" si="1">(SQRT((SQRT(SUMSQ(D20,D34,D64,D78,D108,D122,D152,D166,D196,D210)))^2-(K5^2*(SQRT(SUMSQ(D8,D22,D52,D66,D96,D110,D140,D154,D184,D198)))^2)))/SUM(D7,D21,D51,D65,D95,D109,D139,D153,D183,D197)</f>
        <v>4.3670918341950915E-3</v>
      </c>
      <c r="L6" s="13">
        <f t="shared" si="1"/>
        <v>3.4927024403901455E-2</v>
      </c>
      <c r="M6" s="13">
        <f t="shared" si="1"/>
        <v>3.6729811361300858E-2</v>
      </c>
      <c r="N6" s="13">
        <f t="shared" si="1"/>
        <v>2.5951980492616551E-2</v>
      </c>
    </row>
    <row r="7" spans="1:14" ht="14.25">
      <c r="A7" t="s">
        <v>106</v>
      </c>
      <c r="B7" t="s">
        <v>902</v>
      </c>
      <c r="C7">
        <v>6215204</v>
      </c>
      <c r="D7">
        <v>706176</v>
      </c>
      <c r="E7">
        <v>26096</v>
      </c>
      <c r="F7">
        <v>20808</v>
      </c>
      <c r="G7">
        <v>36335</v>
      </c>
      <c r="I7" s="32" t="s">
        <v>56</v>
      </c>
      <c r="J7" s="13">
        <f>J5-J6</f>
        <v>0.16984284963694013</v>
      </c>
      <c r="K7" s="13">
        <f t="shared" ref="K7:N7" si="2">K5-K6</f>
        <v>0.32222159164942371</v>
      </c>
      <c r="L7" s="13">
        <f t="shared" si="2"/>
        <v>0.25392250018823231</v>
      </c>
      <c r="M7" s="13">
        <f t="shared" si="2"/>
        <v>0.25005239985667838</v>
      </c>
      <c r="N7" s="13">
        <f t="shared" si="2"/>
        <v>0.26632004956442978</v>
      </c>
    </row>
    <row r="8" spans="1:14" ht="14.25">
      <c r="A8" t="s">
        <v>108</v>
      </c>
      <c r="B8" t="s">
        <v>903</v>
      </c>
      <c r="C8">
        <v>86033</v>
      </c>
      <c r="D8">
        <v>36396</v>
      </c>
      <c r="E8">
        <v>9562</v>
      </c>
      <c r="F8">
        <v>9364</v>
      </c>
      <c r="G8">
        <v>10015</v>
      </c>
      <c r="I8" s="32" t="s">
        <v>51</v>
      </c>
      <c r="J8" s="13">
        <f>J5+J6</f>
        <v>0.17206459327033236</v>
      </c>
      <c r="K8" s="13">
        <f t="shared" ref="K8:N8" si="3">K5+K6</f>
        <v>0.33095577531781389</v>
      </c>
      <c r="L8" s="13">
        <f t="shared" si="3"/>
        <v>0.3237765489960352</v>
      </c>
      <c r="M8" s="13">
        <f t="shared" si="3"/>
        <v>0.32351202257928013</v>
      </c>
      <c r="N8" s="13">
        <f t="shared" si="3"/>
        <v>0.31822401054966287</v>
      </c>
    </row>
    <row r="9" spans="1:14" ht="14.25">
      <c r="A9" t="s">
        <v>110</v>
      </c>
      <c r="B9" t="s">
        <v>904</v>
      </c>
      <c r="C9">
        <v>5755165</v>
      </c>
      <c r="D9">
        <v>605863</v>
      </c>
      <c r="E9">
        <v>21784</v>
      </c>
      <c r="F9">
        <v>18348</v>
      </c>
      <c r="G9">
        <v>30693</v>
      </c>
      <c r="I9" s="32" t="s">
        <v>52</v>
      </c>
      <c r="J9" s="13">
        <f>(J6/1.645)/J5</f>
        <v>3.9502036603033834E-3</v>
      </c>
      <c r="K9" s="13">
        <f t="shared" ref="K9:N9" si="4">(K6/1.645)/K5</f>
        <v>8.1287785116785326E-3</v>
      </c>
      <c r="L9" s="13">
        <f t="shared" si="4"/>
        <v>7.3506209539946299E-2</v>
      </c>
      <c r="M9" s="13">
        <f t="shared" si="4"/>
        <v>7.7857523688075206E-2</v>
      </c>
      <c r="N9" s="13">
        <f t="shared" si="4"/>
        <v>5.3978069443189815E-2</v>
      </c>
    </row>
    <row r="10" spans="1:14">
      <c r="A10" t="s">
        <v>112</v>
      </c>
      <c r="B10" t="s">
        <v>905</v>
      </c>
      <c r="C10">
        <v>81039</v>
      </c>
      <c r="D10">
        <v>35499</v>
      </c>
      <c r="E10">
        <v>9292</v>
      </c>
      <c r="F10">
        <v>9187</v>
      </c>
      <c r="G10">
        <v>9687</v>
      </c>
    </row>
    <row r="11" spans="1:14" ht="14.25">
      <c r="A11" t="s">
        <v>114</v>
      </c>
      <c r="B11" t="s">
        <v>906</v>
      </c>
      <c r="C11">
        <v>731312</v>
      </c>
      <c r="D11">
        <v>56935</v>
      </c>
      <c r="E11">
        <v>1861</v>
      </c>
      <c r="F11">
        <v>1027</v>
      </c>
      <c r="G11">
        <v>3676</v>
      </c>
      <c r="I11" s="32" t="s">
        <v>62</v>
      </c>
    </row>
    <row r="12" spans="1:14">
      <c r="A12" t="s">
        <v>116</v>
      </c>
      <c r="B12" t="s">
        <v>907</v>
      </c>
      <c r="C12">
        <v>25553</v>
      </c>
      <c r="D12">
        <v>7539</v>
      </c>
      <c r="E12">
        <v>1182</v>
      </c>
      <c r="F12">
        <v>923</v>
      </c>
      <c r="G12">
        <v>1647</v>
      </c>
      <c r="I12">
        <v>2021</v>
      </c>
    </row>
    <row r="13" spans="1:14" ht="14.25">
      <c r="A13" t="s">
        <v>118</v>
      </c>
      <c r="B13" t="s">
        <v>908</v>
      </c>
      <c r="C13">
        <v>299371</v>
      </c>
      <c r="D13">
        <v>22495</v>
      </c>
      <c r="E13">
        <v>215</v>
      </c>
      <c r="F13">
        <v>109</v>
      </c>
      <c r="G13">
        <v>733</v>
      </c>
      <c r="J13" s="32" t="s">
        <v>61</v>
      </c>
      <c r="K13" s="32" t="s">
        <v>6</v>
      </c>
      <c r="L13" s="32" t="s">
        <v>60</v>
      </c>
      <c r="M13" s="32" t="s">
        <v>59</v>
      </c>
      <c r="N13" s="32" t="s">
        <v>43</v>
      </c>
    </row>
    <row r="14" spans="1:14" ht="14.25">
      <c r="A14" t="s">
        <v>120</v>
      </c>
      <c r="B14" t="s">
        <v>909</v>
      </c>
      <c r="C14">
        <v>16362</v>
      </c>
      <c r="D14">
        <v>4470</v>
      </c>
      <c r="E14">
        <v>218</v>
      </c>
      <c r="F14">
        <v>183</v>
      </c>
      <c r="G14">
        <v>650</v>
      </c>
      <c r="I14" s="32" t="s">
        <v>58</v>
      </c>
      <c r="J14" s="13">
        <f>SUM(C239,C253,C283,C297,C327,C341,C371,C385)/SUM(C227,C241,C271,C285,C315,C329,C359,C373)</f>
        <v>7.4862058385739241E-2</v>
      </c>
      <c r="K14" s="13">
        <f t="shared" ref="K14:N14" si="5">SUM(D239,D253,D283,D297,D327,D341,D371,D385)/SUM(D227,D241,D271,D285,D315,D329,D359,D373)</f>
        <v>0.14577418449854793</v>
      </c>
      <c r="L14" s="13">
        <f t="shared" si="5"/>
        <v>9.4291895640978854E-2</v>
      </c>
      <c r="M14" s="13">
        <f t="shared" si="5"/>
        <v>8.8163825477174135E-2</v>
      </c>
      <c r="N14" s="13">
        <f t="shared" si="5"/>
        <v>9.996256107701848E-2</v>
      </c>
    </row>
    <row r="15" spans="1:14" ht="14.25">
      <c r="A15" t="s">
        <v>122</v>
      </c>
      <c r="B15" t="s">
        <v>910</v>
      </c>
      <c r="C15">
        <v>71960</v>
      </c>
      <c r="D15">
        <v>9464</v>
      </c>
      <c r="E15">
        <v>93</v>
      </c>
      <c r="F15">
        <v>0</v>
      </c>
      <c r="G15">
        <v>93</v>
      </c>
      <c r="I15" s="32" t="s">
        <v>57</v>
      </c>
      <c r="J15" s="13">
        <f>(SQRT((SQRT(SUMSQ(C240,C254,C284,C298,C328,C342,C372,C386)))^2-(J14^2*(SQRT(SUMSQ(C228,C242,C272,C286,C316,C330,C360,C374)))^2)))/SUM(C227,C241,C271,C285,C315,C329,C359,C373)</f>
        <v>4.7811039369918048E-4</v>
      </c>
      <c r="K15" s="13">
        <f t="shared" ref="K15:N15" si="6">(SQRT((SQRT(SUMSQ(D240,D254,D284,D298,D328,D342,D372,D386)))^2-(K14^2*(SQRT(SUMSQ(D228,D242,D272,D286,D316,D330,D360,D374)))^2)))/SUM(D227,D241,D271,D285,D315,D329,D359,D373)</f>
        <v>2.6383382442329044E-3</v>
      </c>
      <c r="L15" s="13">
        <f t="shared" si="6"/>
        <v>1.0375446696271698E-2</v>
      </c>
      <c r="M15" s="13">
        <f t="shared" si="6"/>
        <v>1.0375686270810288E-2</v>
      </c>
      <c r="N15" s="13">
        <f t="shared" si="6"/>
        <v>8.287783051396453E-3</v>
      </c>
    </row>
    <row r="16" spans="1:14" ht="14.25">
      <c r="A16" t="s">
        <v>124</v>
      </c>
      <c r="B16" t="s">
        <v>911</v>
      </c>
      <c r="C16">
        <v>7482</v>
      </c>
      <c r="D16">
        <v>3885</v>
      </c>
      <c r="E16">
        <v>165</v>
      </c>
      <c r="F16">
        <v>249</v>
      </c>
      <c r="G16">
        <v>165</v>
      </c>
      <c r="I16" s="32" t="s">
        <v>56</v>
      </c>
      <c r="J16" s="13">
        <f>J14-J15</f>
        <v>7.4383947992040067E-2</v>
      </c>
      <c r="K16" s="13">
        <f t="shared" ref="K16:N16" si="7">K14-K15</f>
        <v>0.14313584625431502</v>
      </c>
      <c r="L16" s="13">
        <f t="shared" si="7"/>
        <v>8.391644894470715E-2</v>
      </c>
      <c r="M16" s="13">
        <f t="shared" si="7"/>
        <v>7.7788139206363849E-2</v>
      </c>
      <c r="N16" s="13">
        <f t="shared" si="7"/>
        <v>9.1674778025622031E-2</v>
      </c>
    </row>
    <row r="17" spans="1:14" ht="14.25">
      <c r="A17" t="s">
        <v>126</v>
      </c>
      <c r="B17" t="s">
        <v>912</v>
      </c>
      <c r="C17">
        <v>4988929</v>
      </c>
      <c r="D17">
        <v>528213</v>
      </c>
      <c r="E17">
        <v>19901</v>
      </c>
      <c r="F17">
        <v>17212</v>
      </c>
      <c r="G17">
        <v>26413</v>
      </c>
      <c r="I17" s="32" t="s">
        <v>51</v>
      </c>
      <c r="J17" s="13">
        <f>J14+J15</f>
        <v>7.5340168779438416E-2</v>
      </c>
      <c r="K17" s="13">
        <f t="shared" ref="K17:N17" si="8">K14+K15</f>
        <v>0.14841252274278083</v>
      </c>
      <c r="L17" s="13">
        <f t="shared" si="8"/>
        <v>0.10466734233725056</v>
      </c>
      <c r="M17" s="13">
        <f t="shared" si="8"/>
        <v>9.8539511747984421E-2</v>
      </c>
      <c r="N17" s="13">
        <f t="shared" si="8"/>
        <v>0.10825034412841493</v>
      </c>
    </row>
    <row r="18" spans="1:14" ht="14.25">
      <c r="A18" t="s">
        <v>128</v>
      </c>
      <c r="B18" t="s">
        <v>913</v>
      </c>
      <c r="C18">
        <v>82302</v>
      </c>
      <c r="D18">
        <v>33393</v>
      </c>
      <c r="E18">
        <v>9348</v>
      </c>
      <c r="F18">
        <v>9261</v>
      </c>
      <c r="G18">
        <v>9761</v>
      </c>
      <c r="I18" s="32" t="s">
        <v>52</v>
      </c>
      <c r="J18" s="13">
        <f>(J15/1.645)/J14</f>
        <v>3.8824021473322303E-3</v>
      </c>
      <c r="K18" s="13">
        <f t="shared" ref="K18:N18" si="9">(K15/1.645)/K14</f>
        <v>1.1002311839541251E-2</v>
      </c>
      <c r="L18" s="13">
        <f t="shared" si="9"/>
        <v>6.6890822233118707E-2</v>
      </c>
      <c r="M18" s="13">
        <f t="shared" si="9"/>
        <v>7.1541905460929464E-2</v>
      </c>
      <c r="N18" s="13">
        <f t="shared" si="9"/>
        <v>5.0400529302256282E-2</v>
      </c>
    </row>
    <row r="19" spans="1:14">
      <c r="A19" t="s">
        <v>130</v>
      </c>
      <c r="B19" t="s">
        <v>914</v>
      </c>
      <c r="C19">
        <v>460039</v>
      </c>
      <c r="D19">
        <v>100313</v>
      </c>
      <c r="E19">
        <v>4312</v>
      </c>
      <c r="F19">
        <v>2460</v>
      </c>
      <c r="G19">
        <v>5642</v>
      </c>
    </row>
    <row r="20" spans="1:14">
      <c r="A20" t="s">
        <v>132</v>
      </c>
      <c r="B20" t="s">
        <v>915</v>
      </c>
      <c r="C20">
        <v>19814</v>
      </c>
      <c r="D20">
        <v>11638</v>
      </c>
      <c r="E20">
        <v>2980</v>
      </c>
      <c r="F20">
        <v>2067</v>
      </c>
      <c r="G20">
        <v>3294</v>
      </c>
      <c r="I20" t="s">
        <v>87</v>
      </c>
    </row>
    <row r="21" spans="1:14">
      <c r="A21" t="s">
        <v>134</v>
      </c>
      <c r="B21" t="s">
        <v>916</v>
      </c>
      <c r="C21">
        <v>11728406</v>
      </c>
      <c r="D21">
        <v>1040547</v>
      </c>
      <c r="E21">
        <v>51802</v>
      </c>
      <c r="F21">
        <v>44340</v>
      </c>
      <c r="G21">
        <v>76223</v>
      </c>
      <c r="M21" t="s">
        <v>136</v>
      </c>
      <c r="N21" t="s">
        <v>88</v>
      </c>
    </row>
    <row r="22" spans="1:14" ht="14.25">
      <c r="A22" t="s">
        <v>137</v>
      </c>
      <c r="B22" t="s">
        <v>917</v>
      </c>
      <c r="C22">
        <v>95321</v>
      </c>
      <c r="D22">
        <v>28081</v>
      </c>
      <c r="E22">
        <v>7321</v>
      </c>
      <c r="F22">
        <v>7028</v>
      </c>
      <c r="G22">
        <v>8369</v>
      </c>
      <c r="I22" s="32" t="s">
        <v>78</v>
      </c>
      <c r="L22" s="6">
        <f>N22/M22</f>
        <v>0.83490596370589165</v>
      </c>
      <c r="M22" s="22">
        <f>E373</f>
        <v>466522</v>
      </c>
      <c r="N22" s="22">
        <f>E377</f>
        <v>389502</v>
      </c>
    </row>
    <row r="23" spans="1:14" ht="14.25">
      <c r="A23" t="s">
        <v>139</v>
      </c>
      <c r="B23" t="s">
        <v>918</v>
      </c>
      <c r="C23">
        <v>8862658</v>
      </c>
      <c r="D23">
        <v>539418</v>
      </c>
      <c r="E23">
        <v>31754</v>
      </c>
      <c r="F23">
        <v>26621</v>
      </c>
      <c r="G23">
        <v>46415</v>
      </c>
      <c r="I23" s="32" t="s">
        <v>81</v>
      </c>
      <c r="L23" s="6">
        <f>N23/M23</f>
        <v>0.73849326532238779</v>
      </c>
      <c r="M23" s="22">
        <f>E329</f>
        <v>100376</v>
      </c>
      <c r="N23" s="22">
        <f>E333</f>
        <v>74127</v>
      </c>
    </row>
    <row r="24" spans="1:14" ht="14.25">
      <c r="A24" t="s">
        <v>141</v>
      </c>
      <c r="B24" t="s">
        <v>919</v>
      </c>
      <c r="C24">
        <v>71844</v>
      </c>
      <c r="D24">
        <v>22798</v>
      </c>
      <c r="E24">
        <v>4911</v>
      </c>
      <c r="F24">
        <v>4565</v>
      </c>
      <c r="G24">
        <v>5884</v>
      </c>
      <c r="I24" s="32" t="s">
        <v>82</v>
      </c>
      <c r="L24" s="6">
        <f>N24/M24</f>
        <v>0.58761055988958744</v>
      </c>
      <c r="M24" s="22">
        <f>SUM(E241,E285)</f>
        <v>118827</v>
      </c>
      <c r="N24" s="22">
        <f>SUM(E245,E289)</f>
        <v>69824</v>
      </c>
    </row>
    <row r="25" spans="1:14" ht="14.25">
      <c r="A25" t="s">
        <v>143</v>
      </c>
      <c r="B25" t="s">
        <v>920</v>
      </c>
      <c r="C25">
        <v>2414479</v>
      </c>
      <c r="D25">
        <v>196962</v>
      </c>
      <c r="E25">
        <v>12454</v>
      </c>
      <c r="F25">
        <v>10514</v>
      </c>
      <c r="G25">
        <v>19143</v>
      </c>
      <c r="I25" s="32" t="s">
        <v>79</v>
      </c>
      <c r="L25" s="6">
        <f>N25/M25</f>
        <v>0.35551043379423741</v>
      </c>
      <c r="M25" s="22">
        <f>SUM(E109,E153,E197)</f>
        <v>90619</v>
      </c>
      <c r="N25" s="22">
        <f>SUM(E113,E157,E201)</f>
        <v>32216</v>
      </c>
    </row>
    <row r="26" spans="1:14" ht="14.25">
      <c r="A26" t="s">
        <v>145</v>
      </c>
      <c r="B26" t="s">
        <v>921</v>
      </c>
      <c r="C26">
        <v>38445</v>
      </c>
      <c r="D26">
        <v>12294</v>
      </c>
      <c r="E26">
        <v>2660</v>
      </c>
      <c r="F26">
        <v>2426</v>
      </c>
      <c r="G26">
        <v>3214</v>
      </c>
      <c r="I26" s="32" t="s">
        <v>80</v>
      </c>
      <c r="L26" s="6">
        <f>N26/M26</f>
        <v>0.25433672295587356</v>
      </c>
      <c r="M26" s="22">
        <f>SUM(E21,E65)</f>
        <v>86932</v>
      </c>
      <c r="N26" s="22">
        <f>SUM(E25,E69)</f>
        <v>22110</v>
      </c>
    </row>
    <row r="27" spans="1:14">
      <c r="A27" t="s">
        <v>147</v>
      </c>
      <c r="B27" t="s">
        <v>922</v>
      </c>
      <c r="C27">
        <v>1546436</v>
      </c>
      <c r="D27">
        <v>133774</v>
      </c>
      <c r="E27">
        <v>11225</v>
      </c>
      <c r="F27">
        <v>9363</v>
      </c>
      <c r="G27">
        <v>17126</v>
      </c>
    </row>
    <row r="28" spans="1:14">
      <c r="A28" t="s">
        <v>149</v>
      </c>
      <c r="B28" t="s">
        <v>923</v>
      </c>
      <c r="C28">
        <v>27940</v>
      </c>
      <c r="D28">
        <v>10781</v>
      </c>
      <c r="E28">
        <v>2499</v>
      </c>
      <c r="F28">
        <v>2417</v>
      </c>
      <c r="G28">
        <v>3243</v>
      </c>
    </row>
    <row r="29" spans="1:14">
      <c r="A29" t="s">
        <v>151</v>
      </c>
      <c r="B29" t="s">
        <v>924</v>
      </c>
      <c r="C29">
        <v>715343</v>
      </c>
      <c r="D29">
        <v>45732</v>
      </c>
      <c r="E29">
        <v>1951</v>
      </c>
      <c r="F29">
        <v>1697</v>
      </c>
      <c r="G29">
        <v>2249</v>
      </c>
    </row>
    <row r="30" spans="1:14">
      <c r="A30" t="s">
        <v>153</v>
      </c>
      <c r="B30" t="s">
        <v>925</v>
      </c>
      <c r="C30">
        <v>19268</v>
      </c>
      <c r="D30">
        <v>4133</v>
      </c>
      <c r="E30">
        <v>825</v>
      </c>
      <c r="F30">
        <v>777</v>
      </c>
      <c r="G30">
        <v>906</v>
      </c>
    </row>
    <row r="31" spans="1:14">
      <c r="A31" t="s">
        <v>155</v>
      </c>
      <c r="B31" t="s">
        <v>926</v>
      </c>
      <c r="C31">
        <v>5038995</v>
      </c>
      <c r="D31">
        <v>206341</v>
      </c>
      <c r="E31">
        <v>9478</v>
      </c>
      <c r="F31">
        <v>7888</v>
      </c>
      <c r="G31">
        <v>11487</v>
      </c>
    </row>
    <row r="32" spans="1:14">
      <c r="A32" t="s">
        <v>157</v>
      </c>
      <c r="B32" t="s">
        <v>927</v>
      </c>
      <c r="C32">
        <v>47568</v>
      </c>
      <c r="D32">
        <v>11737</v>
      </c>
      <c r="E32">
        <v>3103</v>
      </c>
      <c r="F32">
        <v>3060</v>
      </c>
      <c r="G32">
        <v>3333</v>
      </c>
    </row>
    <row r="33" spans="1:7">
      <c r="A33" t="s">
        <v>159</v>
      </c>
      <c r="B33" t="s">
        <v>928</v>
      </c>
      <c r="C33">
        <v>2865748</v>
      </c>
      <c r="D33">
        <v>501129</v>
      </c>
      <c r="E33">
        <v>20048</v>
      </c>
      <c r="F33">
        <v>17719</v>
      </c>
      <c r="G33">
        <v>29808</v>
      </c>
    </row>
    <row r="34" spans="1:7">
      <c r="A34" t="s">
        <v>161</v>
      </c>
      <c r="B34" t="s">
        <v>929</v>
      </c>
      <c r="C34">
        <v>47527</v>
      </c>
      <c r="D34">
        <v>17714</v>
      </c>
      <c r="E34">
        <v>5175</v>
      </c>
      <c r="F34">
        <v>4927</v>
      </c>
      <c r="G34">
        <v>5874</v>
      </c>
    </row>
    <row r="35" spans="1:7">
      <c r="A35" t="s">
        <v>163</v>
      </c>
      <c r="B35" t="s">
        <v>930</v>
      </c>
      <c r="C35">
        <v>2083972</v>
      </c>
      <c r="D35">
        <v>161643</v>
      </c>
      <c r="E35">
        <v>6744</v>
      </c>
      <c r="F35">
        <v>5829</v>
      </c>
      <c r="G35">
        <v>12229</v>
      </c>
    </row>
    <row r="36" spans="1:7">
      <c r="A36" t="s">
        <v>165</v>
      </c>
      <c r="B36" t="s">
        <v>931</v>
      </c>
      <c r="C36">
        <v>25140</v>
      </c>
      <c r="D36">
        <v>7443</v>
      </c>
      <c r="E36">
        <v>2055</v>
      </c>
      <c r="F36">
        <v>2064</v>
      </c>
      <c r="G36">
        <v>2903</v>
      </c>
    </row>
    <row r="37" spans="1:7">
      <c r="A37" t="s">
        <v>167</v>
      </c>
      <c r="B37" t="s">
        <v>932</v>
      </c>
      <c r="C37">
        <v>1996285</v>
      </c>
      <c r="D37">
        <v>150302</v>
      </c>
      <c r="E37">
        <v>6074</v>
      </c>
      <c r="F37">
        <v>5290</v>
      </c>
      <c r="G37">
        <v>11208</v>
      </c>
    </row>
    <row r="38" spans="1:7">
      <c r="A38" t="s">
        <v>169</v>
      </c>
      <c r="B38" t="s">
        <v>933</v>
      </c>
      <c r="C38">
        <v>25041</v>
      </c>
      <c r="D38">
        <v>6650</v>
      </c>
      <c r="E38">
        <v>2048</v>
      </c>
      <c r="F38">
        <v>2053</v>
      </c>
      <c r="G38">
        <v>2889</v>
      </c>
    </row>
    <row r="39" spans="1:7">
      <c r="A39" t="s">
        <v>171</v>
      </c>
      <c r="B39" t="s">
        <v>934</v>
      </c>
      <c r="C39">
        <v>404340</v>
      </c>
      <c r="D39">
        <v>25995</v>
      </c>
      <c r="E39">
        <v>2049</v>
      </c>
      <c r="F39">
        <v>1206</v>
      </c>
      <c r="G39">
        <v>3503</v>
      </c>
    </row>
    <row r="40" spans="1:7">
      <c r="A40" t="s">
        <v>173</v>
      </c>
      <c r="B40" t="s">
        <v>935</v>
      </c>
      <c r="C40">
        <v>9735</v>
      </c>
      <c r="D40">
        <v>3245</v>
      </c>
      <c r="E40">
        <v>938</v>
      </c>
      <c r="F40">
        <v>653</v>
      </c>
      <c r="G40">
        <v>1705</v>
      </c>
    </row>
    <row r="41" spans="1:7">
      <c r="A41" t="s">
        <v>175</v>
      </c>
      <c r="B41" t="s">
        <v>936</v>
      </c>
      <c r="C41">
        <v>543775</v>
      </c>
      <c r="D41">
        <v>34086</v>
      </c>
      <c r="E41">
        <v>1013</v>
      </c>
      <c r="F41">
        <v>1098</v>
      </c>
      <c r="G41">
        <v>2504</v>
      </c>
    </row>
    <row r="42" spans="1:7">
      <c r="A42" t="s">
        <v>177</v>
      </c>
      <c r="B42" t="s">
        <v>937</v>
      </c>
      <c r="C42">
        <v>11230</v>
      </c>
      <c r="D42">
        <v>3273</v>
      </c>
      <c r="E42">
        <v>558</v>
      </c>
      <c r="F42">
        <v>773</v>
      </c>
      <c r="G42">
        <v>1172</v>
      </c>
    </row>
    <row r="43" spans="1:7">
      <c r="A43" t="s">
        <v>179</v>
      </c>
      <c r="B43" t="s">
        <v>938</v>
      </c>
      <c r="C43">
        <v>1895971</v>
      </c>
      <c r="D43">
        <v>142431</v>
      </c>
      <c r="E43">
        <v>5873</v>
      </c>
      <c r="F43">
        <v>5089</v>
      </c>
      <c r="G43">
        <v>11007</v>
      </c>
    </row>
    <row r="44" spans="1:7">
      <c r="A44" t="s">
        <v>181</v>
      </c>
      <c r="B44" t="s">
        <v>939</v>
      </c>
      <c r="C44">
        <v>24350</v>
      </c>
      <c r="D44">
        <v>6109</v>
      </c>
      <c r="E44">
        <v>2005</v>
      </c>
      <c r="F44">
        <v>2018</v>
      </c>
      <c r="G44">
        <v>2845</v>
      </c>
    </row>
    <row r="45" spans="1:7">
      <c r="A45" t="s">
        <v>183</v>
      </c>
      <c r="B45" t="s">
        <v>940</v>
      </c>
      <c r="C45">
        <v>564588</v>
      </c>
      <c r="D45">
        <v>39226</v>
      </c>
      <c r="E45">
        <v>910</v>
      </c>
      <c r="F45">
        <v>879</v>
      </c>
      <c r="G45">
        <v>1487</v>
      </c>
    </row>
    <row r="46" spans="1:7">
      <c r="A46" t="s">
        <v>185</v>
      </c>
      <c r="B46" t="s">
        <v>941</v>
      </c>
      <c r="C46">
        <v>13510</v>
      </c>
      <c r="D46">
        <v>3736</v>
      </c>
      <c r="E46">
        <v>561</v>
      </c>
      <c r="F46">
        <v>551</v>
      </c>
      <c r="G46">
        <v>738</v>
      </c>
    </row>
    <row r="47" spans="1:7">
      <c r="A47" t="s">
        <v>187</v>
      </c>
      <c r="B47" t="s">
        <v>942</v>
      </c>
      <c r="C47">
        <v>87687</v>
      </c>
      <c r="D47">
        <v>11341</v>
      </c>
      <c r="E47">
        <v>670</v>
      </c>
      <c r="F47">
        <v>539</v>
      </c>
      <c r="G47">
        <v>1021</v>
      </c>
    </row>
    <row r="48" spans="1:7">
      <c r="A48" t="s">
        <v>189</v>
      </c>
      <c r="B48" t="s">
        <v>943</v>
      </c>
      <c r="C48">
        <v>5592</v>
      </c>
      <c r="D48">
        <v>2286</v>
      </c>
      <c r="E48">
        <v>584</v>
      </c>
      <c r="F48">
        <v>543</v>
      </c>
      <c r="G48">
        <v>801</v>
      </c>
    </row>
    <row r="49" spans="1:7">
      <c r="A49" t="s">
        <v>191</v>
      </c>
      <c r="B49" t="s">
        <v>944</v>
      </c>
      <c r="C49">
        <v>21334444</v>
      </c>
      <c r="D49">
        <v>2210625</v>
      </c>
      <c r="E49">
        <v>59975</v>
      </c>
      <c r="F49">
        <v>48780</v>
      </c>
      <c r="G49">
        <v>113637</v>
      </c>
    </row>
    <row r="50" spans="1:7">
      <c r="A50" t="s">
        <v>193</v>
      </c>
      <c r="B50" t="s">
        <v>945</v>
      </c>
      <c r="C50">
        <v>177279</v>
      </c>
      <c r="D50">
        <v>62791</v>
      </c>
      <c r="E50">
        <v>10568</v>
      </c>
      <c r="F50">
        <v>9773</v>
      </c>
      <c r="G50">
        <v>16877</v>
      </c>
    </row>
    <row r="51" spans="1:7">
      <c r="A51" t="s">
        <v>195</v>
      </c>
      <c r="B51" t="s">
        <v>946</v>
      </c>
      <c r="C51">
        <v>6605880</v>
      </c>
      <c r="D51">
        <v>806029</v>
      </c>
      <c r="E51">
        <v>16186</v>
      </c>
      <c r="F51">
        <v>11493</v>
      </c>
      <c r="G51">
        <v>34885</v>
      </c>
    </row>
    <row r="52" spans="1:7">
      <c r="A52" t="s">
        <v>197</v>
      </c>
      <c r="B52" t="s">
        <v>947</v>
      </c>
      <c r="C52">
        <v>97647</v>
      </c>
      <c r="D52">
        <v>37462</v>
      </c>
      <c r="E52">
        <v>5354</v>
      </c>
      <c r="F52">
        <v>5193</v>
      </c>
      <c r="G52">
        <v>8828</v>
      </c>
    </row>
    <row r="53" spans="1:7">
      <c r="A53" t="s">
        <v>199</v>
      </c>
      <c r="B53" t="s">
        <v>948</v>
      </c>
      <c r="C53">
        <v>6117600</v>
      </c>
      <c r="D53">
        <v>680032</v>
      </c>
      <c r="E53">
        <v>13712</v>
      </c>
      <c r="F53">
        <v>9144</v>
      </c>
      <c r="G53">
        <v>30138</v>
      </c>
    </row>
    <row r="54" spans="1:7">
      <c r="A54" t="s">
        <v>201</v>
      </c>
      <c r="B54" t="s">
        <v>949</v>
      </c>
      <c r="C54">
        <v>92634</v>
      </c>
      <c r="D54">
        <v>33973</v>
      </c>
      <c r="E54">
        <v>5493</v>
      </c>
      <c r="F54">
        <v>4866</v>
      </c>
      <c r="G54">
        <v>8217</v>
      </c>
    </row>
    <row r="55" spans="1:7">
      <c r="A55" t="s">
        <v>203</v>
      </c>
      <c r="B55" t="s">
        <v>950</v>
      </c>
      <c r="C55">
        <v>820978</v>
      </c>
      <c r="D55">
        <v>75193</v>
      </c>
      <c r="E55">
        <v>966</v>
      </c>
      <c r="F55">
        <v>584</v>
      </c>
      <c r="G55">
        <v>4573</v>
      </c>
    </row>
    <row r="56" spans="1:7">
      <c r="A56" t="s">
        <v>205</v>
      </c>
      <c r="B56" t="s">
        <v>951</v>
      </c>
      <c r="C56">
        <v>27771</v>
      </c>
      <c r="D56">
        <v>9612</v>
      </c>
      <c r="E56">
        <v>614</v>
      </c>
      <c r="F56">
        <v>425</v>
      </c>
      <c r="G56">
        <v>1871</v>
      </c>
    </row>
    <row r="57" spans="1:7">
      <c r="A57" t="s">
        <v>207</v>
      </c>
      <c r="B57" t="s">
        <v>952</v>
      </c>
      <c r="C57">
        <v>285079</v>
      </c>
      <c r="D57">
        <v>27252</v>
      </c>
      <c r="E57">
        <v>578</v>
      </c>
      <c r="F57">
        <v>578</v>
      </c>
      <c r="G57">
        <v>2350</v>
      </c>
    </row>
    <row r="58" spans="1:7">
      <c r="A58" t="s">
        <v>209</v>
      </c>
      <c r="B58" t="s">
        <v>953</v>
      </c>
      <c r="C58">
        <v>14325</v>
      </c>
      <c r="D58">
        <v>6279</v>
      </c>
      <c r="E58">
        <v>521</v>
      </c>
      <c r="F58">
        <v>521</v>
      </c>
      <c r="G58">
        <v>1392</v>
      </c>
    </row>
    <row r="59" spans="1:7">
      <c r="A59" t="s">
        <v>211</v>
      </c>
      <c r="B59" t="s">
        <v>954</v>
      </c>
      <c r="C59">
        <v>82676</v>
      </c>
      <c r="D59">
        <v>11120</v>
      </c>
      <c r="E59">
        <v>0</v>
      </c>
      <c r="F59">
        <v>0</v>
      </c>
      <c r="G59">
        <v>781</v>
      </c>
    </row>
    <row r="60" spans="1:7">
      <c r="A60" t="s">
        <v>213</v>
      </c>
      <c r="B60" t="s">
        <v>955</v>
      </c>
      <c r="C60">
        <v>7719</v>
      </c>
      <c r="D60">
        <v>2833</v>
      </c>
      <c r="E60">
        <v>249</v>
      </c>
      <c r="F60">
        <v>249</v>
      </c>
      <c r="G60">
        <v>921</v>
      </c>
    </row>
    <row r="61" spans="1:7">
      <c r="A61" t="s">
        <v>215</v>
      </c>
      <c r="B61" t="s">
        <v>956</v>
      </c>
      <c r="C61">
        <v>5335041</v>
      </c>
      <c r="D61">
        <v>596948</v>
      </c>
      <c r="E61">
        <v>12506</v>
      </c>
      <c r="F61">
        <v>8320</v>
      </c>
      <c r="G61">
        <v>26177</v>
      </c>
    </row>
    <row r="62" spans="1:7">
      <c r="A62" t="s">
        <v>217</v>
      </c>
      <c r="B62" t="s">
        <v>957</v>
      </c>
      <c r="C62">
        <v>82376</v>
      </c>
      <c r="D62">
        <v>32187</v>
      </c>
      <c r="E62">
        <v>5456</v>
      </c>
      <c r="F62">
        <v>4786</v>
      </c>
      <c r="G62">
        <v>7879</v>
      </c>
    </row>
    <row r="63" spans="1:7">
      <c r="A63" t="s">
        <v>219</v>
      </c>
      <c r="B63" t="s">
        <v>958</v>
      </c>
      <c r="C63">
        <v>488280</v>
      </c>
      <c r="D63">
        <v>125997</v>
      </c>
      <c r="E63">
        <v>2474</v>
      </c>
      <c r="F63">
        <v>2349</v>
      </c>
      <c r="G63">
        <v>4747</v>
      </c>
    </row>
    <row r="64" spans="1:7">
      <c r="A64" t="s">
        <v>221</v>
      </c>
      <c r="B64" t="s">
        <v>959</v>
      </c>
      <c r="C64">
        <v>22186</v>
      </c>
      <c r="D64">
        <v>12212</v>
      </c>
      <c r="E64">
        <v>2216</v>
      </c>
      <c r="F64">
        <v>2191</v>
      </c>
      <c r="G64">
        <v>2866</v>
      </c>
    </row>
    <row r="65" spans="1:7">
      <c r="A65" t="s">
        <v>223</v>
      </c>
      <c r="B65" t="s">
        <v>960</v>
      </c>
      <c r="C65">
        <v>11188920</v>
      </c>
      <c r="D65">
        <v>1113468</v>
      </c>
      <c r="E65">
        <v>35130</v>
      </c>
      <c r="F65">
        <v>30093</v>
      </c>
      <c r="G65">
        <v>64657</v>
      </c>
    </row>
    <row r="66" spans="1:7">
      <c r="A66" t="s">
        <v>225</v>
      </c>
      <c r="B66" t="s">
        <v>961</v>
      </c>
      <c r="C66">
        <v>86418</v>
      </c>
      <c r="D66">
        <v>32106</v>
      </c>
      <c r="E66">
        <v>6274</v>
      </c>
      <c r="F66">
        <v>5879</v>
      </c>
      <c r="G66">
        <v>9610</v>
      </c>
    </row>
    <row r="67" spans="1:7">
      <c r="A67" t="s">
        <v>227</v>
      </c>
      <c r="B67" t="s">
        <v>962</v>
      </c>
      <c r="C67">
        <v>8793727</v>
      </c>
      <c r="D67">
        <v>607081</v>
      </c>
      <c r="E67">
        <v>25005</v>
      </c>
      <c r="F67">
        <v>21782</v>
      </c>
      <c r="G67">
        <v>42190</v>
      </c>
    </row>
    <row r="68" spans="1:7">
      <c r="A68" t="s">
        <v>229</v>
      </c>
      <c r="B68" t="s">
        <v>963</v>
      </c>
      <c r="C68">
        <v>78856</v>
      </c>
      <c r="D68">
        <v>21393</v>
      </c>
      <c r="E68">
        <v>4951</v>
      </c>
      <c r="F68">
        <v>4440</v>
      </c>
      <c r="G68">
        <v>6681</v>
      </c>
    </row>
    <row r="69" spans="1:7">
      <c r="A69" t="s">
        <v>231</v>
      </c>
      <c r="B69" t="s">
        <v>964</v>
      </c>
      <c r="C69">
        <v>2243946</v>
      </c>
      <c r="D69">
        <v>214033</v>
      </c>
      <c r="E69">
        <v>9656</v>
      </c>
      <c r="F69">
        <v>9422</v>
      </c>
      <c r="G69">
        <v>19661</v>
      </c>
    </row>
    <row r="70" spans="1:7">
      <c r="A70" t="s">
        <v>233</v>
      </c>
      <c r="B70" t="s">
        <v>965</v>
      </c>
      <c r="C70">
        <v>35769</v>
      </c>
      <c r="D70">
        <v>13317</v>
      </c>
      <c r="E70">
        <v>2999</v>
      </c>
      <c r="F70">
        <v>2725</v>
      </c>
      <c r="G70">
        <v>4011</v>
      </c>
    </row>
    <row r="71" spans="1:7">
      <c r="A71" t="s">
        <v>235</v>
      </c>
      <c r="B71" t="s">
        <v>966</v>
      </c>
      <c r="C71">
        <v>1190827</v>
      </c>
      <c r="D71">
        <v>121635</v>
      </c>
      <c r="E71">
        <v>5755</v>
      </c>
      <c r="F71">
        <v>4592</v>
      </c>
      <c r="G71">
        <v>9338</v>
      </c>
    </row>
    <row r="72" spans="1:7">
      <c r="A72" t="s">
        <v>237</v>
      </c>
      <c r="B72" t="s">
        <v>967</v>
      </c>
      <c r="C72">
        <v>25615</v>
      </c>
      <c r="D72">
        <v>9704</v>
      </c>
      <c r="E72">
        <v>1594</v>
      </c>
      <c r="F72">
        <v>1365</v>
      </c>
      <c r="G72">
        <v>2690</v>
      </c>
    </row>
    <row r="73" spans="1:7">
      <c r="A73" t="s">
        <v>239</v>
      </c>
      <c r="B73" t="s">
        <v>968</v>
      </c>
      <c r="C73">
        <v>1268960</v>
      </c>
      <c r="D73">
        <v>84237</v>
      </c>
      <c r="E73">
        <v>960</v>
      </c>
      <c r="F73">
        <v>787</v>
      </c>
      <c r="G73">
        <v>2080</v>
      </c>
    </row>
    <row r="74" spans="1:7">
      <c r="A74" t="s">
        <v>241</v>
      </c>
      <c r="B74" t="s">
        <v>969</v>
      </c>
      <c r="C74">
        <v>19883</v>
      </c>
      <c r="D74">
        <v>5210</v>
      </c>
      <c r="E74">
        <v>554</v>
      </c>
      <c r="F74">
        <v>477</v>
      </c>
      <c r="G74">
        <v>907</v>
      </c>
    </row>
    <row r="75" spans="1:7">
      <c r="A75" t="s">
        <v>243</v>
      </c>
      <c r="B75" t="s">
        <v>970</v>
      </c>
      <c r="C75">
        <v>5518750</v>
      </c>
      <c r="D75">
        <v>268862</v>
      </c>
      <c r="E75">
        <v>11456</v>
      </c>
      <c r="F75">
        <v>9630</v>
      </c>
      <c r="G75">
        <v>15979</v>
      </c>
    </row>
    <row r="76" spans="1:7">
      <c r="A76" t="s">
        <v>245</v>
      </c>
      <c r="B76" t="s">
        <v>971</v>
      </c>
      <c r="C76">
        <v>55101</v>
      </c>
      <c r="D76">
        <v>12914</v>
      </c>
      <c r="E76">
        <v>3720</v>
      </c>
      <c r="F76">
        <v>3507</v>
      </c>
      <c r="G76">
        <v>4062</v>
      </c>
    </row>
    <row r="77" spans="1:7">
      <c r="A77" t="s">
        <v>247</v>
      </c>
      <c r="B77" t="s">
        <v>972</v>
      </c>
      <c r="C77">
        <v>2395193</v>
      </c>
      <c r="D77">
        <v>506387</v>
      </c>
      <c r="E77">
        <v>10125</v>
      </c>
      <c r="F77">
        <v>8311</v>
      </c>
      <c r="G77">
        <v>22467</v>
      </c>
    </row>
    <row r="78" spans="1:7">
      <c r="A78" t="s">
        <v>249</v>
      </c>
      <c r="B78" t="s">
        <v>973</v>
      </c>
      <c r="C78">
        <v>39528</v>
      </c>
      <c r="D78">
        <v>18519</v>
      </c>
      <c r="E78">
        <v>2980</v>
      </c>
      <c r="F78">
        <v>2794</v>
      </c>
      <c r="G78">
        <v>5534</v>
      </c>
    </row>
    <row r="79" spans="1:7">
      <c r="A79" t="s">
        <v>251</v>
      </c>
      <c r="B79" t="s">
        <v>974</v>
      </c>
      <c r="C79">
        <v>3539644</v>
      </c>
      <c r="D79">
        <v>291128</v>
      </c>
      <c r="E79">
        <v>8659</v>
      </c>
      <c r="F79">
        <v>7194</v>
      </c>
      <c r="G79">
        <v>14095</v>
      </c>
    </row>
    <row r="80" spans="1:7">
      <c r="A80" t="s">
        <v>253</v>
      </c>
      <c r="B80" t="s">
        <v>975</v>
      </c>
      <c r="C80">
        <v>36063</v>
      </c>
      <c r="D80">
        <v>11546</v>
      </c>
      <c r="E80">
        <v>2335</v>
      </c>
      <c r="F80">
        <v>2269</v>
      </c>
      <c r="G80">
        <v>3100</v>
      </c>
    </row>
    <row r="81" spans="1:7">
      <c r="A81" t="s">
        <v>255</v>
      </c>
      <c r="B81" t="s">
        <v>976</v>
      </c>
      <c r="C81">
        <v>3500411</v>
      </c>
      <c r="D81">
        <v>283397</v>
      </c>
      <c r="E81">
        <v>8659</v>
      </c>
      <c r="F81">
        <v>7194</v>
      </c>
      <c r="G81">
        <v>14095</v>
      </c>
    </row>
    <row r="82" spans="1:7">
      <c r="A82" t="s">
        <v>257</v>
      </c>
      <c r="B82" t="s">
        <v>977</v>
      </c>
      <c r="C82">
        <v>36150</v>
      </c>
      <c r="D82">
        <v>11837</v>
      </c>
      <c r="E82">
        <v>2335</v>
      </c>
      <c r="F82">
        <v>2269</v>
      </c>
      <c r="G82">
        <v>3100</v>
      </c>
    </row>
    <row r="83" spans="1:7">
      <c r="A83" t="s">
        <v>259</v>
      </c>
      <c r="B83" t="s">
        <v>978</v>
      </c>
      <c r="C83">
        <v>470884</v>
      </c>
      <c r="D83">
        <v>35682</v>
      </c>
      <c r="E83">
        <v>1892</v>
      </c>
      <c r="F83">
        <v>1683</v>
      </c>
      <c r="G83">
        <v>2264</v>
      </c>
    </row>
    <row r="84" spans="1:7">
      <c r="A84" t="s">
        <v>261</v>
      </c>
      <c r="B84" t="s">
        <v>979</v>
      </c>
      <c r="C84">
        <v>12373</v>
      </c>
      <c r="D84">
        <v>4198</v>
      </c>
      <c r="E84">
        <v>1061</v>
      </c>
      <c r="F84">
        <v>1028</v>
      </c>
      <c r="G84">
        <v>1142</v>
      </c>
    </row>
    <row r="85" spans="1:7">
      <c r="A85" t="s">
        <v>263</v>
      </c>
      <c r="B85" t="s">
        <v>980</v>
      </c>
      <c r="C85">
        <v>741487</v>
      </c>
      <c r="D85">
        <v>51675</v>
      </c>
      <c r="E85">
        <v>1457</v>
      </c>
      <c r="F85">
        <v>1300</v>
      </c>
      <c r="G85">
        <v>2498</v>
      </c>
    </row>
    <row r="86" spans="1:7">
      <c r="A86" t="s">
        <v>265</v>
      </c>
      <c r="B86" t="s">
        <v>981</v>
      </c>
      <c r="C86">
        <v>15911</v>
      </c>
      <c r="D86">
        <v>4553</v>
      </c>
      <c r="E86">
        <v>935</v>
      </c>
      <c r="F86">
        <v>893</v>
      </c>
      <c r="G86">
        <v>1233</v>
      </c>
    </row>
    <row r="87" spans="1:7">
      <c r="A87" t="s">
        <v>267</v>
      </c>
      <c r="B87" t="s">
        <v>982</v>
      </c>
      <c r="C87">
        <v>3452504</v>
      </c>
      <c r="D87">
        <v>278505</v>
      </c>
      <c r="E87">
        <v>8227</v>
      </c>
      <c r="F87">
        <v>6762</v>
      </c>
      <c r="G87">
        <v>13636</v>
      </c>
    </row>
    <row r="88" spans="1:7">
      <c r="A88" t="s">
        <v>269</v>
      </c>
      <c r="B88" t="s">
        <v>983</v>
      </c>
      <c r="C88">
        <v>35598</v>
      </c>
      <c r="D88">
        <v>11695</v>
      </c>
      <c r="E88">
        <v>2312</v>
      </c>
      <c r="F88">
        <v>2266</v>
      </c>
      <c r="G88">
        <v>3103</v>
      </c>
    </row>
    <row r="89" spans="1:7">
      <c r="A89" t="s">
        <v>271</v>
      </c>
      <c r="B89" t="s">
        <v>984</v>
      </c>
      <c r="C89">
        <v>1559347</v>
      </c>
      <c r="D89">
        <v>120246</v>
      </c>
      <c r="E89">
        <v>2594</v>
      </c>
      <c r="F89">
        <v>2029</v>
      </c>
      <c r="G89">
        <v>4614</v>
      </c>
    </row>
    <row r="90" spans="1:7">
      <c r="A90" t="s">
        <v>273</v>
      </c>
      <c r="B90" t="s">
        <v>985</v>
      </c>
      <c r="C90">
        <v>20254</v>
      </c>
      <c r="D90">
        <v>7856</v>
      </c>
      <c r="E90">
        <v>1010</v>
      </c>
      <c r="F90">
        <v>821</v>
      </c>
      <c r="G90">
        <v>1333</v>
      </c>
    </row>
    <row r="91" spans="1:7">
      <c r="A91" t="s">
        <v>275</v>
      </c>
      <c r="B91" t="s">
        <v>986</v>
      </c>
      <c r="C91">
        <v>39233</v>
      </c>
      <c r="D91">
        <v>7731</v>
      </c>
      <c r="E91">
        <v>0</v>
      </c>
      <c r="F91">
        <v>0</v>
      </c>
      <c r="G91">
        <v>0</v>
      </c>
    </row>
    <row r="92" spans="1:7">
      <c r="A92" t="s">
        <v>277</v>
      </c>
      <c r="B92" t="s">
        <v>987</v>
      </c>
      <c r="C92">
        <v>3861</v>
      </c>
      <c r="D92">
        <v>1939</v>
      </c>
      <c r="E92">
        <v>249</v>
      </c>
      <c r="F92">
        <v>249</v>
      </c>
      <c r="G92">
        <v>249</v>
      </c>
    </row>
    <row r="93" spans="1:7">
      <c r="A93" t="s">
        <v>279</v>
      </c>
      <c r="B93" t="s">
        <v>988</v>
      </c>
      <c r="C93">
        <v>18555924</v>
      </c>
      <c r="D93">
        <v>1883651</v>
      </c>
      <c r="E93">
        <v>49380</v>
      </c>
      <c r="F93">
        <v>41250</v>
      </c>
      <c r="G93">
        <v>90416</v>
      </c>
    </row>
    <row r="94" spans="1:7">
      <c r="A94" t="s">
        <v>281</v>
      </c>
      <c r="B94" t="s">
        <v>989</v>
      </c>
      <c r="C94">
        <v>155692</v>
      </c>
      <c r="D94">
        <v>53048</v>
      </c>
      <c r="E94">
        <v>10496</v>
      </c>
      <c r="F94">
        <v>9533</v>
      </c>
      <c r="G94">
        <v>14338</v>
      </c>
    </row>
    <row r="95" spans="1:7">
      <c r="A95" t="s">
        <v>283</v>
      </c>
      <c r="B95" t="s">
        <v>990</v>
      </c>
      <c r="C95">
        <v>5699858</v>
      </c>
      <c r="D95">
        <v>665134</v>
      </c>
      <c r="E95">
        <v>14256</v>
      </c>
      <c r="F95">
        <v>12087</v>
      </c>
      <c r="G95">
        <v>25438</v>
      </c>
    </row>
    <row r="96" spans="1:7">
      <c r="A96" t="s">
        <v>285</v>
      </c>
      <c r="B96" t="s">
        <v>991</v>
      </c>
      <c r="C96">
        <v>75931</v>
      </c>
      <c r="D96">
        <v>27761</v>
      </c>
      <c r="E96">
        <v>5892</v>
      </c>
      <c r="F96">
        <v>5652</v>
      </c>
      <c r="G96">
        <v>7152</v>
      </c>
    </row>
    <row r="97" spans="1:7">
      <c r="A97" t="s">
        <v>287</v>
      </c>
      <c r="B97" t="s">
        <v>992</v>
      </c>
      <c r="C97">
        <v>5284309</v>
      </c>
      <c r="D97">
        <v>566690</v>
      </c>
      <c r="E97">
        <v>11120</v>
      </c>
      <c r="F97">
        <v>9219</v>
      </c>
      <c r="G97">
        <v>21253</v>
      </c>
    </row>
    <row r="98" spans="1:7">
      <c r="A98" t="s">
        <v>289</v>
      </c>
      <c r="B98" t="s">
        <v>993</v>
      </c>
      <c r="C98">
        <v>72292</v>
      </c>
      <c r="D98">
        <v>25834</v>
      </c>
      <c r="E98">
        <v>4021</v>
      </c>
      <c r="F98">
        <v>3665</v>
      </c>
      <c r="G98">
        <v>5409</v>
      </c>
    </row>
    <row r="99" spans="1:7">
      <c r="A99" t="s">
        <v>291</v>
      </c>
      <c r="B99" t="s">
        <v>994</v>
      </c>
      <c r="C99">
        <v>1014353</v>
      </c>
      <c r="D99">
        <v>89442</v>
      </c>
      <c r="E99">
        <v>3486</v>
      </c>
      <c r="F99">
        <v>2168</v>
      </c>
      <c r="G99">
        <v>5484</v>
      </c>
    </row>
    <row r="100" spans="1:7">
      <c r="A100" t="s">
        <v>293</v>
      </c>
      <c r="B100" t="s">
        <v>995</v>
      </c>
      <c r="C100">
        <v>26152</v>
      </c>
      <c r="D100">
        <v>9446</v>
      </c>
      <c r="E100">
        <v>2509</v>
      </c>
      <c r="F100">
        <v>2063</v>
      </c>
      <c r="G100">
        <v>2852</v>
      </c>
    </row>
    <row r="101" spans="1:7">
      <c r="A101" t="s">
        <v>295</v>
      </c>
      <c r="B101" t="s">
        <v>996</v>
      </c>
      <c r="C101">
        <v>295098</v>
      </c>
      <c r="D101">
        <v>23401</v>
      </c>
      <c r="E101">
        <v>1196</v>
      </c>
      <c r="F101">
        <v>923</v>
      </c>
      <c r="G101">
        <v>1474</v>
      </c>
    </row>
    <row r="102" spans="1:7">
      <c r="A102" t="s">
        <v>297</v>
      </c>
      <c r="B102" t="s">
        <v>997</v>
      </c>
      <c r="C102">
        <v>16804</v>
      </c>
      <c r="D102">
        <v>4215</v>
      </c>
      <c r="E102">
        <v>1142</v>
      </c>
      <c r="F102">
        <v>1071</v>
      </c>
      <c r="G102">
        <v>1167</v>
      </c>
    </row>
    <row r="103" spans="1:7">
      <c r="A103" t="s">
        <v>299</v>
      </c>
      <c r="B103" t="s">
        <v>998</v>
      </c>
      <c r="C103">
        <v>48750</v>
      </c>
      <c r="D103">
        <v>5702</v>
      </c>
      <c r="E103">
        <v>0</v>
      </c>
      <c r="F103">
        <v>0</v>
      </c>
      <c r="G103">
        <v>0</v>
      </c>
    </row>
    <row r="104" spans="1:7">
      <c r="A104" t="s">
        <v>301</v>
      </c>
      <c r="B104" t="s">
        <v>999</v>
      </c>
      <c r="C104">
        <v>5373</v>
      </c>
      <c r="D104">
        <v>1497</v>
      </c>
      <c r="E104">
        <v>249</v>
      </c>
      <c r="F104">
        <v>249</v>
      </c>
      <c r="G104">
        <v>249</v>
      </c>
    </row>
    <row r="105" spans="1:7">
      <c r="A105" t="s">
        <v>303</v>
      </c>
      <c r="B105" t="s">
        <v>1000</v>
      </c>
      <c r="C105">
        <v>4275789</v>
      </c>
      <c r="D105">
        <v>468174</v>
      </c>
      <c r="E105">
        <v>7598</v>
      </c>
      <c r="F105">
        <v>7288</v>
      </c>
      <c r="G105">
        <v>15923</v>
      </c>
    </row>
    <row r="106" spans="1:7">
      <c r="A106" t="s">
        <v>305</v>
      </c>
      <c r="B106" t="s">
        <v>1001</v>
      </c>
      <c r="C106">
        <v>67551</v>
      </c>
      <c r="D106">
        <v>23221</v>
      </c>
      <c r="E106">
        <v>3412</v>
      </c>
      <c r="F106">
        <v>3246</v>
      </c>
      <c r="G106">
        <v>4638</v>
      </c>
    </row>
    <row r="107" spans="1:7">
      <c r="A107" t="s">
        <v>307</v>
      </c>
      <c r="B107" t="s">
        <v>1002</v>
      </c>
      <c r="C107">
        <v>415549</v>
      </c>
      <c r="D107">
        <v>98444</v>
      </c>
      <c r="E107">
        <v>3136</v>
      </c>
      <c r="F107">
        <v>2868</v>
      </c>
      <c r="G107">
        <v>4185</v>
      </c>
    </row>
    <row r="108" spans="1:7">
      <c r="A108" t="s">
        <v>309</v>
      </c>
      <c r="B108" t="s">
        <v>1003</v>
      </c>
      <c r="C108">
        <v>19413</v>
      </c>
      <c r="D108">
        <v>11657</v>
      </c>
      <c r="E108">
        <v>3175</v>
      </c>
      <c r="F108">
        <v>3147</v>
      </c>
      <c r="G108">
        <v>3211</v>
      </c>
    </row>
    <row r="109" spans="1:7">
      <c r="A109" t="s">
        <v>311</v>
      </c>
      <c r="B109" t="s">
        <v>1004</v>
      </c>
      <c r="C109">
        <v>9375528</v>
      </c>
      <c r="D109">
        <v>959242</v>
      </c>
      <c r="E109">
        <v>29039</v>
      </c>
      <c r="F109">
        <v>24917</v>
      </c>
      <c r="G109">
        <v>51861</v>
      </c>
    </row>
    <row r="110" spans="1:7">
      <c r="A110" t="s">
        <v>313</v>
      </c>
      <c r="B110" t="s">
        <v>1005</v>
      </c>
      <c r="C110">
        <v>84601</v>
      </c>
      <c r="D110">
        <v>29539</v>
      </c>
      <c r="E110">
        <v>6004</v>
      </c>
      <c r="F110">
        <v>5403</v>
      </c>
      <c r="G110">
        <v>8518</v>
      </c>
    </row>
    <row r="111" spans="1:7">
      <c r="A111" t="s">
        <v>315</v>
      </c>
      <c r="B111" t="s">
        <v>1006</v>
      </c>
      <c r="C111">
        <v>7206269</v>
      </c>
      <c r="D111">
        <v>533537</v>
      </c>
      <c r="E111">
        <v>19742</v>
      </c>
      <c r="F111">
        <v>17199</v>
      </c>
      <c r="G111">
        <v>36289</v>
      </c>
    </row>
    <row r="112" spans="1:7">
      <c r="A112" t="s">
        <v>317</v>
      </c>
      <c r="B112" t="s">
        <v>1007</v>
      </c>
      <c r="C112">
        <v>68690</v>
      </c>
      <c r="D112">
        <v>19705</v>
      </c>
      <c r="E112">
        <v>4360</v>
      </c>
      <c r="F112">
        <v>4053</v>
      </c>
      <c r="G112">
        <v>6434</v>
      </c>
    </row>
    <row r="113" spans="1:7">
      <c r="A113" t="s">
        <v>319</v>
      </c>
      <c r="B113" t="s">
        <v>1008</v>
      </c>
      <c r="C113">
        <v>2421770</v>
      </c>
      <c r="D113">
        <v>249857</v>
      </c>
      <c r="E113">
        <v>10413</v>
      </c>
      <c r="F113">
        <v>9061</v>
      </c>
      <c r="G113">
        <v>18888</v>
      </c>
    </row>
    <row r="114" spans="1:7">
      <c r="A114" t="s">
        <v>321</v>
      </c>
      <c r="B114" t="s">
        <v>1009</v>
      </c>
      <c r="C114">
        <v>40241</v>
      </c>
      <c r="D114">
        <v>13419</v>
      </c>
      <c r="E114">
        <v>3117</v>
      </c>
      <c r="F114">
        <v>2877</v>
      </c>
      <c r="G114">
        <v>3951</v>
      </c>
    </row>
    <row r="115" spans="1:7">
      <c r="A115" t="s">
        <v>323</v>
      </c>
      <c r="B115" t="s">
        <v>1010</v>
      </c>
      <c r="C115">
        <v>1071435</v>
      </c>
      <c r="D115">
        <v>108837</v>
      </c>
      <c r="E115">
        <v>4671</v>
      </c>
      <c r="F115">
        <v>4211</v>
      </c>
      <c r="G115">
        <v>8642</v>
      </c>
    </row>
    <row r="116" spans="1:7">
      <c r="A116" t="s">
        <v>325</v>
      </c>
      <c r="B116" t="s">
        <v>1011</v>
      </c>
      <c r="C116">
        <v>25120</v>
      </c>
      <c r="D116">
        <v>9664</v>
      </c>
      <c r="E116">
        <v>1820</v>
      </c>
      <c r="F116">
        <v>1584</v>
      </c>
      <c r="G116">
        <v>2258</v>
      </c>
    </row>
    <row r="117" spans="1:7">
      <c r="A117" t="s">
        <v>327</v>
      </c>
      <c r="B117" t="s">
        <v>1012</v>
      </c>
      <c r="C117">
        <v>854641</v>
      </c>
      <c r="D117">
        <v>57086</v>
      </c>
      <c r="E117">
        <v>1700</v>
      </c>
      <c r="F117">
        <v>1700</v>
      </c>
      <c r="G117">
        <v>2792</v>
      </c>
    </row>
    <row r="118" spans="1:7">
      <c r="A118" t="s">
        <v>329</v>
      </c>
      <c r="B118" t="s">
        <v>1013</v>
      </c>
      <c r="C118">
        <v>18970</v>
      </c>
      <c r="D118">
        <v>6018</v>
      </c>
      <c r="E118">
        <v>994</v>
      </c>
      <c r="F118">
        <v>994</v>
      </c>
      <c r="G118">
        <v>1404</v>
      </c>
    </row>
    <row r="119" spans="1:7">
      <c r="A119" t="s">
        <v>331</v>
      </c>
      <c r="B119" t="s">
        <v>1014</v>
      </c>
      <c r="C119">
        <v>3782208</v>
      </c>
      <c r="D119">
        <v>174173</v>
      </c>
      <c r="E119">
        <v>5403</v>
      </c>
      <c r="F119">
        <v>4672</v>
      </c>
      <c r="G119">
        <v>9948</v>
      </c>
    </row>
    <row r="120" spans="1:7">
      <c r="A120" t="s">
        <v>333</v>
      </c>
      <c r="B120" t="s">
        <v>1015</v>
      </c>
      <c r="C120">
        <v>40663</v>
      </c>
      <c r="D120">
        <v>10504</v>
      </c>
      <c r="E120">
        <v>2076</v>
      </c>
      <c r="F120">
        <v>1822</v>
      </c>
      <c r="G120">
        <v>3319</v>
      </c>
    </row>
    <row r="121" spans="1:7">
      <c r="A121" t="s">
        <v>335</v>
      </c>
      <c r="B121" t="s">
        <v>1016</v>
      </c>
      <c r="C121">
        <v>2169259</v>
      </c>
      <c r="D121">
        <v>425705</v>
      </c>
      <c r="E121">
        <v>9297</v>
      </c>
      <c r="F121">
        <v>7718</v>
      </c>
      <c r="G121">
        <v>15572</v>
      </c>
    </row>
    <row r="122" spans="1:7">
      <c r="A122" t="s">
        <v>337</v>
      </c>
      <c r="B122" t="s">
        <v>1017</v>
      </c>
      <c r="C122">
        <v>40682</v>
      </c>
      <c r="D122">
        <v>21378</v>
      </c>
      <c r="E122">
        <v>3924</v>
      </c>
      <c r="F122">
        <v>3583</v>
      </c>
      <c r="G122">
        <v>4618</v>
      </c>
    </row>
    <row r="123" spans="1:7">
      <c r="A123" t="s">
        <v>339</v>
      </c>
      <c r="B123" t="s">
        <v>1018</v>
      </c>
      <c r="C123">
        <v>3480538</v>
      </c>
      <c r="D123">
        <v>259275</v>
      </c>
      <c r="E123">
        <v>6085</v>
      </c>
      <c r="F123">
        <v>4246</v>
      </c>
      <c r="G123">
        <v>13117</v>
      </c>
    </row>
    <row r="124" spans="1:7">
      <c r="A124" t="s">
        <v>341</v>
      </c>
      <c r="B124" t="s">
        <v>1019</v>
      </c>
      <c r="C124">
        <v>30549</v>
      </c>
      <c r="D124">
        <v>9298</v>
      </c>
      <c r="E124">
        <v>1718</v>
      </c>
      <c r="F124">
        <v>1432</v>
      </c>
      <c r="G124">
        <v>2599</v>
      </c>
    </row>
    <row r="125" spans="1:7">
      <c r="A125" t="s">
        <v>343</v>
      </c>
      <c r="B125" t="s">
        <v>1020</v>
      </c>
      <c r="C125">
        <v>3445670</v>
      </c>
      <c r="D125">
        <v>251615</v>
      </c>
      <c r="E125">
        <v>5822</v>
      </c>
      <c r="F125">
        <v>4014</v>
      </c>
      <c r="G125">
        <v>12551</v>
      </c>
    </row>
    <row r="126" spans="1:7">
      <c r="A126" t="s">
        <v>345</v>
      </c>
      <c r="B126" t="s">
        <v>1021</v>
      </c>
      <c r="C126">
        <v>30786</v>
      </c>
      <c r="D126">
        <v>9280</v>
      </c>
      <c r="E126">
        <v>1630</v>
      </c>
      <c r="F126">
        <v>1329</v>
      </c>
      <c r="G126">
        <v>2436</v>
      </c>
    </row>
    <row r="127" spans="1:7">
      <c r="A127" t="s">
        <v>347</v>
      </c>
      <c r="B127" t="s">
        <v>1022</v>
      </c>
      <c r="C127">
        <v>481359</v>
      </c>
      <c r="D127">
        <v>32791</v>
      </c>
      <c r="E127">
        <v>680</v>
      </c>
      <c r="F127">
        <v>592</v>
      </c>
      <c r="G127">
        <v>1857</v>
      </c>
    </row>
    <row r="128" spans="1:7">
      <c r="A128" t="s">
        <v>349</v>
      </c>
      <c r="B128" t="s">
        <v>1023</v>
      </c>
      <c r="C128">
        <v>11464</v>
      </c>
      <c r="D128">
        <v>3554</v>
      </c>
      <c r="E128">
        <v>414</v>
      </c>
      <c r="F128">
        <v>389</v>
      </c>
      <c r="G128">
        <v>727</v>
      </c>
    </row>
    <row r="129" spans="1:7">
      <c r="A129" t="s">
        <v>351</v>
      </c>
      <c r="B129" t="s">
        <v>1024</v>
      </c>
      <c r="C129">
        <v>904716</v>
      </c>
      <c r="D129">
        <v>52960</v>
      </c>
      <c r="E129">
        <v>1623</v>
      </c>
      <c r="F129">
        <v>1185</v>
      </c>
      <c r="G129">
        <v>3029</v>
      </c>
    </row>
    <row r="130" spans="1:7">
      <c r="A130" t="s">
        <v>353</v>
      </c>
      <c r="B130" t="s">
        <v>1025</v>
      </c>
      <c r="C130">
        <v>15624</v>
      </c>
      <c r="D130">
        <v>3940</v>
      </c>
      <c r="E130">
        <v>669</v>
      </c>
      <c r="F130">
        <v>581</v>
      </c>
      <c r="G130">
        <v>1028</v>
      </c>
    </row>
    <row r="131" spans="1:7">
      <c r="A131" t="s">
        <v>355</v>
      </c>
      <c r="B131" t="s">
        <v>1026</v>
      </c>
      <c r="C131">
        <v>3398821</v>
      </c>
      <c r="D131">
        <v>247398</v>
      </c>
      <c r="E131">
        <v>5822</v>
      </c>
      <c r="F131">
        <v>4014</v>
      </c>
      <c r="G131">
        <v>12551</v>
      </c>
    </row>
    <row r="132" spans="1:7">
      <c r="A132" t="s">
        <v>357</v>
      </c>
      <c r="B132" t="s">
        <v>1027</v>
      </c>
      <c r="C132">
        <v>30402</v>
      </c>
      <c r="D132">
        <v>9266</v>
      </c>
      <c r="E132">
        <v>1630</v>
      </c>
      <c r="F132">
        <v>1329</v>
      </c>
      <c r="G132">
        <v>2436</v>
      </c>
    </row>
    <row r="133" spans="1:7">
      <c r="A133" t="s">
        <v>359</v>
      </c>
      <c r="B133" t="s">
        <v>1028</v>
      </c>
      <c r="C133">
        <v>1053697</v>
      </c>
      <c r="D133">
        <v>69184</v>
      </c>
      <c r="E133">
        <v>1660</v>
      </c>
      <c r="F133">
        <v>865</v>
      </c>
      <c r="G133">
        <v>3325</v>
      </c>
    </row>
    <row r="134" spans="1:7">
      <c r="A134" t="s">
        <v>361</v>
      </c>
      <c r="B134" t="s">
        <v>1029</v>
      </c>
      <c r="C134">
        <v>17369</v>
      </c>
      <c r="D134">
        <v>5611</v>
      </c>
      <c r="E134">
        <v>824</v>
      </c>
      <c r="F134">
        <v>529</v>
      </c>
      <c r="G134">
        <v>1151</v>
      </c>
    </row>
    <row r="135" spans="1:7">
      <c r="A135" t="s">
        <v>363</v>
      </c>
      <c r="B135" t="s">
        <v>1030</v>
      </c>
      <c r="C135">
        <v>34868</v>
      </c>
      <c r="D135">
        <v>7660</v>
      </c>
      <c r="E135">
        <v>263</v>
      </c>
      <c r="F135">
        <v>232</v>
      </c>
      <c r="G135">
        <v>566</v>
      </c>
    </row>
    <row r="136" spans="1:7">
      <c r="A136" t="s">
        <v>365</v>
      </c>
      <c r="B136" t="s">
        <v>1031</v>
      </c>
      <c r="C136">
        <v>4394</v>
      </c>
      <c r="D136">
        <v>2180</v>
      </c>
      <c r="E136">
        <v>360</v>
      </c>
      <c r="F136">
        <v>358</v>
      </c>
      <c r="G136">
        <v>493</v>
      </c>
    </row>
    <row r="137" spans="1:7">
      <c r="A137" t="s">
        <v>367</v>
      </c>
      <c r="B137" t="s">
        <v>1032</v>
      </c>
      <c r="C137">
        <v>6891458</v>
      </c>
      <c r="D137">
        <v>735501</v>
      </c>
      <c r="E137">
        <v>24727</v>
      </c>
      <c r="F137">
        <v>19719</v>
      </c>
      <c r="G137">
        <v>51938</v>
      </c>
    </row>
    <row r="138" spans="1:7">
      <c r="A138" t="s">
        <v>369</v>
      </c>
      <c r="B138" t="s">
        <v>1033</v>
      </c>
      <c r="C138">
        <v>96477</v>
      </c>
      <c r="D138">
        <v>30464</v>
      </c>
      <c r="E138">
        <v>7020</v>
      </c>
      <c r="F138">
        <v>5834</v>
      </c>
      <c r="G138">
        <v>10814</v>
      </c>
    </row>
    <row r="139" spans="1:7">
      <c r="A139" t="s">
        <v>371</v>
      </c>
      <c r="B139" t="s">
        <v>1034</v>
      </c>
      <c r="C139">
        <v>1939096</v>
      </c>
      <c r="D139">
        <v>220191</v>
      </c>
      <c r="E139">
        <v>6763</v>
      </c>
      <c r="F139">
        <v>5408</v>
      </c>
      <c r="G139">
        <v>16370</v>
      </c>
    </row>
    <row r="140" spans="1:7">
      <c r="A140" t="s">
        <v>373</v>
      </c>
      <c r="B140" t="s">
        <v>1035</v>
      </c>
      <c r="C140">
        <v>46154</v>
      </c>
      <c r="D140">
        <v>14506</v>
      </c>
      <c r="E140">
        <v>3627</v>
      </c>
      <c r="F140">
        <v>3206</v>
      </c>
      <c r="G140">
        <v>5516</v>
      </c>
    </row>
    <row r="141" spans="1:7">
      <c r="A141" t="s">
        <v>375</v>
      </c>
      <c r="B141" t="s">
        <v>1036</v>
      </c>
      <c r="C141">
        <v>1785270</v>
      </c>
      <c r="D141">
        <v>185394</v>
      </c>
      <c r="E141">
        <v>6763</v>
      </c>
      <c r="F141">
        <v>5408</v>
      </c>
      <c r="G141">
        <v>15400</v>
      </c>
    </row>
    <row r="142" spans="1:7">
      <c r="A142" t="s">
        <v>377</v>
      </c>
      <c r="B142" t="s">
        <v>1037</v>
      </c>
      <c r="C142">
        <v>42217</v>
      </c>
      <c r="D142">
        <v>14267</v>
      </c>
      <c r="E142">
        <v>3627</v>
      </c>
      <c r="F142">
        <v>3206</v>
      </c>
      <c r="G142">
        <v>5592</v>
      </c>
    </row>
    <row r="143" spans="1:7">
      <c r="A143" t="s">
        <v>379</v>
      </c>
      <c r="B143" t="s">
        <v>1038</v>
      </c>
      <c r="C143">
        <v>454081</v>
      </c>
      <c r="D143">
        <v>36162</v>
      </c>
      <c r="E143">
        <v>988</v>
      </c>
      <c r="F143">
        <v>853</v>
      </c>
      <c r="G143">
        <v>1486</v>
      </c>
    </row>
    <row r="144" spans="1:7">
      <c r="A144" t="s">
        <v>381</v>
      </c>
      <c r="B144" t="s">
        <v>1039</v>
      </c>
      <c r="C144">
        <v>18685</v>
      </c>
      <c r="D144">
        <v>6261</v>
      </c>
      <c r="E144">
        <v>1003</v>
      </c>
      <c r="F144">
        <v>974</v>
      </c>
      <c r="G144">
        <v>1216</v>
      </c>
    </row>
    <row r="145" spans="1:7">
      <c r="A145" t="s">
        <v>383</v>
      </c>
      <c r="B145" t="s">
        <v>1040</v>
      </c>
      <c r="C145">
        <v>109546</v>
      </c>
      <c r="D145">
        <v>12141</v>
      </c>
      <c r="E145">
        <v>0</v>
      </c>
      <c r="F145">
        <v>0</v>
      </c>
      <c r="G145">
        <v>110</v>
      </c>
    </row>
    <row r="146" spans="1:7">
      <c r="A146" t="s">
        <v>385</v>
      </c>
      <c r="B146" t="s">
        <v>1041</v>
      </c>
      <c r="C146">
        <v>8901</v>
      </c>
      <c r="D146">
        <v>3151</v>
      </c>
      <c r="E146">
        <v>249</v>
      </c>
      <c r="F146">
        <v>249</v>
      </c>
      <c r="G146">
        <v>187</v>
      </c>
    </row>
    <row r="147" spans="1:7">
      <c r="A147" t="s">
        <v>387</v>
      </c>
      <c r="B147" t="s">
        <v>1042</v>
      </c>
      <c r="C147">
        <v>20194</v>
      </c>
      <c r="D147">
        <v>3644</v>
      </c>
      <c r="E147">
        <v>0</v>
      </c>
      <c r="F147">
        <v>0</v>
      </c>
      <c r="G147">
        <v>478</v>
      </c>
    </row>
    <row r="148" spans="1:7">
      <c r="A148" t="s">
        <v>389</v>
      </c>
      <c r="B148" t="s">
        <v>1043</v>
      </c>
      <c r="C148">
        <v>3417</v>
      </c>
      <c r="D148">
        <v>1969</v>
      </c>
      <c r="E148">
        <v>249</v>
      </c>
      <c r="F148">
        <v>249</v>
      </c>
      <c r="G148">
        <v>646</v>
      </c>
    </row>
    <row r="149" spans="1:7">
      <c r="A149" t="s">
        <v>391</v>
      </c>
      <c r="B149" t="s">
        <v>1044</v>
      </c>
      <c r="C149">
        <v>1325644</v>
      </c>
      <c r="D149">
        <v>137433</v>
      </c>
      <c r="E149">
        <v>5827</v>
      </c>
      <c r="F149">
        <v>4555</v>
      </c>
      <c r="G149">
        <v>13887</v>
      </c>
    </row>
    <row r="150" spans="1:7">
      <c r="A150" t="s">
        <v>393</v>
      </c>
      <c r="B150" t="s">
        <v>1045</v>
      </c>
      <c r="C150">
        <v>36599</v>
      </c>
      <c r="D150">
        <v>11665</v>
      </c>
      <c r="E150">
        <v>3502</v>
      </c>
      <c r="F150">
        <v>3153</v>
      </c>
      <c r="G150">
        <v>5441</v>
      </c>
    </row>
    <row r="151" spans="1:7">
      <c r="A151" t="s">
        <v>395</v>
      </c>
      <c r="B151" t="s">
        <v>1046</v>
      </c>
      <c r="C151">
        <v>153826</v>
      </c>
      <c r="D151">
        <v>34797</v>
      </c>
      <c r="E151">
        <v>0</v>
      </c>
      <c r="F151">
        <v>0</v>
      </c>
      <c r="G151">
        <v>970</v>
      </c>
    </row>
    <row r="152" spans="1:7">
      <c r="A152" t="s">
        <v>397</v>
      </c>
      <c r="B152" t="s">
        <v>1047</v>
      </c>
      <c r="C152">
        <v>10591</v>
      </c>
      <c r="D152">
        <v>5407</v>
      </c>
      <c r="E152">
        <v>249</v>
      </c>
      <c r="F152">
        <v>249</v>
      </c>
      <c r="G152">
        <v>968</v>
      </c>
    </row>
    <row r="153" spans="1:7">
      <c r="A153" t="s">
        <v>399</v>
      </c>
      <c r="B153" t="s">
        <v>1048</v>
      </c>
      <c r="C153">
        <v>3833657</v>
      </c>
      <c r="D153">
        <v>419795</v>
      </c>
      <c r="E153">
        <v>15839</v>
      </c>
      <c r="F153">
        <v>12945</v>
      </c>
      <c r="G153">
        <v>29703</v>
      </c>
    </row>
    <row r="154" spans="1:7">
      <c r="A154" t="s">
        <v>401</v>
      </c>
      <c r="B154" t="s">
        <v>1049</v>
      </c>
      <c r="C154">
        <v>51934</v>
      </c>
      <c r="D154">
        <v>18335</v>
      </c>
      <c r="E154">
        <v>4214</v>
      </c>
      <c r="F154">
        <v>3266</v>
      </c>
      <c r="G154">
        <v>5879</v>
      </c>
    </row>
    <row r="155" spans="1:7">
      <c r="A155" t="s">
        <v>403</v>
      </c>
      <c r="B155" t="s">
        <v>1050</v>
      </c>
      <c r="C155">
        <v>2932449</v>
      </c>
      <c r="D155">
        <v>235834</v>
      </c>
      <c r="E155">
        <v>10070</v>
      </c>
      <c r="F155">
        <v>9287</v>
      </c>
      <c r="G155">
        <v>15886</v>
      </c>
    </row>
    <row r="156" spans="1:7">
      <c r="A156" t="s">
        <v>405</v>
      </c>
      <c r="B156" t="s">
        <v>1051</v>
      </c>
      <c r="C156">
        <v>41408</v>
      </c>
      <c r="D156">
        <v>15190</v>
      </c>
      <c r="E156">
        <v>2523</v>
      </c>
      <c r="F156">
        <v>2424</v>
      </c>
      <c r="G156">
        <v>3763</v>
      </c>
    </row>
    <row r="157" spans="1:7">
      <c r="A157" t="s">
        <v>407</v>
      </c>
      <c r="B157" t="s">
        <v>1052</v>
      </c>
      <c r="C157">
        <v>1229022</v>
      </c>
      <c r="D157">
        <v>115013</v>
      </c>
      <c r="E157">
        <v>4435</v>
      </c>
      <c r="F157">
        <v>4270</v>
      </c>
      <c r="G157">
        <v>7366</v>
      </c>
    </row>
    <row r="158" spans="1:7">
      <c r="A158" t="s">
        <v>409</v>
      </c>
      <c r="B158" t="s">
        <v>1053</v>
      </c>
      <c r="C158">
        <v>28376</v>
      </c>
      <c r="D158">
        <v>11137</v>
      </c>
      <c r="E158">
        <v>1672</v>
      </c>
      <c r="F158">
        <v>1598</v>
      </c>
      <c r="G158">
        <v>2504</v>
      </c>
    </row>
    <row r="159" spans="1:7">
      <c r="A159" t="s">
        <v>411</v>
      </c>
      <c r="B159" t="s">
        <v>1054</v>
      </c>
      <c r="C159">
        <v>513366</v>
      </c>
      <c r="D159">
        <v>58223</v>
      </c>
      <c r="E159">
        <v>3557</v>
      </c>
      <c r="F159">
        <v>3183</v>
      </c>
      <c r="G159">
        <v>4805</v>
      </c>
    </row>
    <row r="160" spans="1:7">
      <c r="A160" t="s">
        <v>413</v>
      </c>
      <c r="B160" t="s">
        <v>1055</v>
      </c>
      <c r="C160">
        <v>17618</v>
      </c>
      <c r="D160">
        <v>7006</v>
      </c>
      <c r="E160">
        <v>1700</v>
      </c>
      <c r="F160">
        <v>1637</v>
      </c>
      <c r="G160">
        <v>1704</v>
      </c>
    </row>
    <row r="161" spans="1:7">
      <c r="A161" t="s">
        <v>415</v>
      </c>
      <c r="B161" t="s">
        <v>1056</v>
      </c>
      <c r="C161">
        <v>227774</v>
      </c>
      <c r="D161">
        <v>17482</v>
      </c>
      <c r="E161">
        <v>317</v>
      </c>
      <c r="F161">
        <v>187</v>
      </c>
      <c r="G161">
        <v>317</v>
      </c>
    </row>
    <row r="162" spans="1:7">
      <c r="A162" t="s">
        <v>417</v>
      </c>
      <c r="B162" t="s">
        <v>1057</v>
      </c>
      <c r="C162">
        <v>8571</v>
      </c>
      <c r="D162">
        <v>2492</v>
      </c>
      <c r="E162">
        <v>252</v>
      </c>
      <c r="F162">
        <v>156</v>
      </c>
      <c r="G162">
        <v>252</v>
      </c>
    </row>
    <row r="163" spans="1:7">
      <c r="A163" t="s">
        <v>419</v>
      </c>
      <c r="B163" t="s">
        <v>1058</v>
      </c>
      <c r="C163">
        <v>1252090</v>
      </c>
      <c r="D163">
        <v>58363</v>
      </c>
      <c r="E163">
        <v>1850</v>
      </c>
      <c r="F163">
        <v>1693</v>
      </c>
      <c r="G163">
        <v>3670</v>
      </c>
    </row>
    <row r="164" spans="1:7">
      <c r="A164" t="s">
        <v>421</v>
      </c>
      <c r="B164" t="s">
        <v>1059</v>
      </c>
      <c r="C164">
        <v>23066</v>
      </c>
      <c r="D164">
        <v>6647</v>
      </c>
      <c r="E164">
        <v>1128</v>
      </c>
      <c r="F164">
        <v>1114</v>
      </c>
      <c r="G164">
        <v>1683</v>
      </c>
    </row>
    <row r="165" spans="1:7">
      <c r="A165" t="s">
        <v>423</v>
      </c>
      <c r="B165" t="s">
        <v>1060</v>
      </c>
      <c r="C165">
        <v>901208</v>
      </c>
      <c r="D165">
        <v>183961</v>
      </c>
      <c r="E165">
        <v>5769</v>
      </c>
      <c r="F165">
        <v>3658</v>
      </c>
      <c r="G165">
        <v>13817</v>
      </c>
    </row>
    <row r="166" spans="1:7">
      <c r="A166" t="s">
        <v>425</v>
      </c>
      <c r="B166" t="s">
        <v>1061</v>
      </c>
      <c r="C166">
        <v>24166</v>
      </c>
      <c r="D166">
        <v>11080</v>
      </c>
      <c r="E166">
        <v>3209</v>
      </c>
      <c r="F166">
        <v>1991</v>
      </c>
      <c r="G166">
        <v>4521</v>
      </c>
    </row>
    <row r="167" spans="1:7">
      <c r="A167" t="s">
        <v>427</v>
      </c>
      <c r="B167" t="s">
        <v>1062</v>
      </c>
      <c r="C167">
        <v>1118705</v>
      </c>
      <c r="D167">
        <v>95515</v>
      </c>
      <c r="E167">
        <v>2125</v>
      </c>
      <c r="F167">
        <v>1366</v>
      </c>
      <c r="G167">
        <v>5865</v>
      </c>
    </row>
    <row r="168" spans="1:7">
      <c r="A168" t="s">
        <v>429</v>
      </c>
      <c r="B168" t="s">
        <v>1063</v>
      </c>
      <c r="C168">
        <v>23184</v>
      </c>
      <c r="D168">
        <v>6471</v>
      </c>
      <c r="E168">
        <v>976</v>
      </c>
      <c r="F168">
        <v>731</v>
      </c>
      <c r="G168">
        <v>2179</v>
      </c>
    </row>
    <row r="169" spans="1:7">
      <c r="A169" t="s">
        <v>431</v>
      </c>
      <c r="B169" t="s">
        <v>1064</v>
      </c>
      <c r="C169">
        <v>1108020</v>
      </c>
      <c r="D169">
        <v>92835</v>
      </c>
      <c r="E169">
        <v>1929</v>
      </c>
      <c r="F169">
        <v>1170</v>
      </c>
      <c r="G169">
        <v>5669</v>
      </c>
    </row>
    <row r="170" spans="1:7">
      <c r="A170" t="s">
        <v>433</v>
      </c>
      <c r="B170" t="s">
        <v>1065</v>
      </c>
      <c r="C170">
        <v>23390</v>
      </c>
      <c r="D170">
        <v>6379</v>
      </c>
      <c r="E170">
        <v>909</v>
      </c>
      <c r="F170">
        <v>637</v>
      </c>
      <c r="G170">
        <v>2167</v>
      </c>
    </row>
    <row r="171" spans="1:7">
      <c r="A171" t="s">
        <v>435</v>
      </c>
      <c r="B171" t="s">
        <v>1066</v>
      </c>
      <c r="C171">
        <v>181736</v>
      </c>
      <c r="D171">
        <v>12692</v>
      </c>
      <c r="E171">
        <v>417</v>
      </c>
      <c r="F171">
        <v>224</v>
      </c>
      <c r="G171">
        <v>538</v>
      </c>
    </row>
    <row r="172" spans="1:7">
      <c r="A172" t="s">
        <v>437</v>
      </c>
      <c r="B172" t="s">
        <v>1067</v>
      </c>
      <c r="C172">
        <v>7659</v>
      </c>
      <c r="D172">
        <v>2343</v>
      </c>
      <c r="E172">
        <v>294</v>
      </c>
      <c r="F172">
        <v>197</v>
      </c>
      <c r="G172">
        <v>325</v>
      </c>
    </row>
    <row r="173" spans="1:7">
      <c r="A173" t="s">
        <v>439</v>
      </c>
      <c r="B173" t="s">
        <v>1068</v>
      </c>
      <c r="C173">
        <v>310877</v>
      </c>
      <c r="D173">
        <v>21618</v>
      </c>
      <c r="E173">
        <v>453</v>
      </c>
      <c r="F173">
        <v>350</v>
      </c>
      <c r="G173">
        <v>826</v>
      </c>
    </row>
    <row r="174" spans="1:7">
      <c r="A174" t="s">
        <v>441</v>
      </c>
      <c r="B174" t="s">
        <v>1069</v>
      </c>
      <c r="C174">
        <v>9100</v>
      </c>
      <c r="D174">
        <v>3307</v>
      </c>
      <c r="E174">
        <v>332</v>
      </c>
      <c r="F174">
        <v>299</v>
      </c>
      <c r="G174">
        <v>413</v>
      </c>
    </row>
    <row r="175" spans="1:7">
      <c r="A175" t="s">
        <v>443</v>
      </c>
      <c r="B175" t="s">
        <v>1070</v>
      </c>
      <c r="C175">
        <v>1089455</v>
      </c>
      <c r="D175">
        <v>89518</v>
      </c>
      <c r="E175">
        <v>1929</v>
      </c>
      <c r="F175">
        <v>1170</v>
      </c>
      <c r="G175">
        <v>5669</v>
      </c>
    </row>
    <row r="176" spans="1:7">
      <c r="A176" t="s">
        <v>445</v>
      </c>
      <c r="B176" t="s">
        <v>1071</v>
      </c>
      <c r="C176">
        <v>23524</v>
      </c>
      <c r="D176">
        <v>6517</v>
      </c>
      <c r="E176">
        <v>909</v>
      </c>
      <c r="F176">
        <v>637</v>
      </c>
      <c r="G176">
        <v>2167</v>
      </c>
    </row>
    <row r="177" spans="1:7">
      <c r="A177" t="s">
        <v>447</v>
      </c>
      <c r="B177" t="s">
        <v>1072</v>
      </c>
      <c r="C177">
        <v>274353</v>
      </c>
      <c r="D177">
        <v>19542</v>
      </c>
      <c r="E177">
        <v>486</v>
      </c>
      <c r="F177">
        <v>360</v>
      </c>
      <c r="G177">
        <v>609</v>
      </c>
    </row>
    <row r="178" spans="1:7">
      <c r="A178" t="s">
        <v>449</v>
      </c>
      <c r="B178" t="s">
        <v>1073</v>
      </c>
      <c r="C178">
        <v>9584</v>
      </c>
      <c r="D178">
        <v>2735</v>
      </c>
      <c r="E178">
        <v>317</v>
      </c>
      <c r="F178">
        <v>251</v>
      </c>
      <c r="G178">
        <v>371</v>
      </c>
    </row>
    <row r="179" spans="1:7">
      <c r="A179" t="s">
        <v>451</v>
      </c>
      <c r="B179" t="s">
        <v>1074</v>
      </c>
      <c r="C179">
        <v>10685</v>
      </c>
      <c r="D179">
        <v>2680</v>
      </c>
      <c r="E179">
        <v>196</v>
      </c>
      <c r="F179">
        <v>196</v>
      </c>
      <c r="G179">
        <v>196</v>
      </c>
    </row>
    <row r="180" spans="1:7">
      <c r="A180" t="s">
        <v>453</v>
      </c>
      <c r="B180" t="s">
        <v>1075</v>
      </c>
      <c r="C180">
        <v>2087</v>
      </c>
      <c r="D180">
        <v>1081</v>
      </c>
      <c r="E180">
        <v>332</v>
      </c>
      <c r="F180">
        <v>332</v>
      </c>
      <c r="G180">
        <v>332</v>
      </c>
    </row>
    <row r="181" spans="1:7">
      <c r="A181" t="s">
        <v>455</v>
      </c>
      <c r="B181" t="s">
        <v>1076</v>
      </c>
      <c r="C181">
        <v>25765257</v>
      </c>
      <c r="D181">
        <v>2611219</v>
      </c>
      <c r="E181">
        <v>70734</v>
      </c>
      <c r="F181">
        <v>53347</v>
      </c>
      <c r="G181">
        <v>148393</v>
      </c>
    </row>
    <row r="182" spans="1:7">
      <c r="A182" t="s">
        <v>457</v>
      </c>
      <c r="B182" t="s">
        <v>1077</v>
      </c>
      <c r="C182">
        <v>194933</v>
      </c>
      <c r="D182">
        <v>65917</v>
      </c>
      <c r="E182">
        <v>11020</v>
      </c>
      <c r="F182">
        <v>10123</v>
      </c>
      <c r="G182">
        <v>16518</v>
      </c>
    </row>
    <row r="183" spans="1:7">
      <c r="A183" t="s">
        <v>459</v>
      </c>
      <c r="B183" t="s">
        <v>1078</v>
      </c>
      <c r="C183">
        <v>7394440</v>
      </c>
      <c r="D183">
        <v>842854</v>
      </c>
      <c r="E183">
        <v>17137</v>
      </c>
      <c r="F183">
        <v>11794</v>
      </c>
      <c r="G183">
        <v>39752</v>
      </c>
    </row>
    <row r="184" spans="1:7">
      <c r="A184" t="s">
        <v>461</v>
      </c>
      <c r="B184" t="s">
        <v>1079</v>
      </c>
      <c r="C184">
        <v>88779</v>
      </c>
      <c r="D184">
        <v>34854</v>
      </c>
      <c r="E184">
        <v>4335</v>
      </c>
      <c r="F184">
        <v>3755</v>
      </c>
      <c r="G184">
        <v>6567</v>
      </c>
    </row>
    <row r="185" spans="1:7">
      <c r="A185" t="s">
        <v>463</v>
      </c>
      <c r="B185" t="s">
        <v>1080</v>
      </c>
      <c r="C185">
        <v>6871136</v>
      </c>
      <c r="D185">
        <v>707385</v>
      </c>
      <c r="E185">
        <v>15589</v>
      </c>
      <c r="F185">
        <v>10506</v>
      </c>
      <c r="G185">
        <v>34108</v>
      </c>
    </row>
    <row r="186" spans="1:7">
      <c r="A186" t="s">
        <v>465</v>
      </c>
      <c r="B186" t="s">
        <v>1081</v>
      </c>
      <c r="C186">
        <v>83341</v>
      </c>
      <c r="D186">
        <v>30907</v>
      </c>
      <c r="E186">
        <v>4116</v>
      </c>
      <c r="F186">
        <v>3460</v>
      </c>
      <c r="G186">
        <v>5904</v>
      </c>
    </row>
    <row r="187" spans="1:7">
      <c r="A187" t="s">
        <v>467</v>
      </c>
      <c r="B187" t="s">
        <v>1082</v>
      </c>
      <c r="C187">
        <v>2669437</v>
      </c>
      <c r="D187">
        <v>252915</v>
      </c>
      <c r="E187">
        <v>4742</v>
      </c>
      <c r="F187">
        <v>3753</v>
      </c>
      <c r="G187">
        <v>13562</v>
      </c>
    </row>
    <row r="188" spans="1:7">
      <c r="A188" t="s">
        <v>469</v>
      </c>
      <c r="B188" t="s">
        <v>1083</v>
      </c>
      <c r="C188">
        <v>50532</v>
      </c>
      <c r="D188">
        <v>18058</v>
      </c>
      <c r="E188">
        <v>1436</v>
      </c>
      <c r="F188">
        <v>1488</v>
      </c>
      <c r="G188">
        <v>4263</v>
      </c>
    </row>
    <row r="189" spans="1:7">
      <c r="A189" t="s">
        <v>471</v>
      </c>
      <c r="B189" t="s">
        <v>1084</v>
      </c>
      <c r="C189">
        <v>503816</v>
      </c>
      <c r="D189">
        <v>49500</v>
      </c>
      <c r="E189">
        <v>2284</v>
      </c>
      <c r="F189">
        <v>1809</v>
      </c>
      <c r="G189">
        <v>5469</v>
      </c>
    </row>
    <row r="190" spans="1:7">
      <c r="A190" t="s">
        <v>473</v>
      </c>
      <c r="B190" t="s">
        <v>1085</v>
      </c>
      <c r="C190">
        <v>17955</v>
      </c>
      <c r="D190">
        <v>7130</v>
      </c>
      <c r="E190">
        <v>1472</v>
      </c>
      <c r="F190">
        <v>1137</v>
      </c>
      <c r="G190">
        <v>3468</v>
      </c>
    </row>
    <row r="191" spans="1:7">
      <c r="A191" t="s">
        <v>475</v>
      </c>
      <c r="B191" t="s">
        <v>1086</v>
      </c>
      <c r="C191">
        <v>66103</v>
      </c>
      <c r="D191">
        <v>8953</v>
      </c>
      <c r="E191">
        <v>0</v>
      </c>
      <c r="F191">
        <v>0</v>
      </c>
      <c r="G191">
        <v>353</v>
      </c>
    </row>
    <row r="192" spans="1:7">
      <c r="A192" t="s">
        <v>477</v>
      </c>
      <c r="B192" t="s">
        <v>1087</v>
      </c>
      <c r="C192">
        <v>6478</v>
      </c>
      <c r="D192">
        <v>2435</v>
      </c>
      <c r="E192">
        <v>249</v>
      </c>
      <c r="F192">
        <v>249</v>
      </c>
      <c r="G192">
        <v>335</v>
      </c>
    </row>
    <row r="193" spans="1:7">
      <c r="A193" t="s">
        <v>479</v>
      </c>
      <c r="B193" t="s">
        <v>1088</v>
      </c>
      <c r="C193">
        <v>4155258</v>
      </c>
      <c r="D193">
        <v>431513</v>
      </c>
      <c r="E193">
        <v>9701</v>
      </c>
      <c r="F193">
        <v>5806</v>
      </c>
      <c r="G193">
        <v>18268</v>
      </c>
    </row>
    <row r="194" spans="1:7">
      <c r="A194" t="s">
        <v>481</v>
      </c>
      <c r="B194" t="s">
        <v>1089</v>
      </c>
      <c r="C194">
        <v>65053</v>
      </c>
      <c r="D194">
        <v>23503</v>
      </c>
      <c r="E194">
        <v>3477</v>
      </c>
      <c r="F194">
        <v>2777</v>
      </c>
      <c r="G194">
        <v>4054</v>
      </c>
    </row>
    <row r="195" spans="1:7">
      <c r="A195" t="s">
        <v>483</v>
      </c>
      <c r="B195" t="s">
        <v>1090</v>
      </c>
      <c r="C195">
        <v>523304</v>
      </c>
      <c r="D195">
        <v>135469</v>
      </c>
      <c r="E195">
        <v>1548</v>
      </c>
      <c r="F195">
        <v>1288</v>
      </c>
      <c r="G195">
        <v>5644</v>
      </c>
    </row>
    <row r="196" spans="1:7">
      <c r="A196" t="s">
        <v>485</v>
      </c>
      <c r="B196" t="s">
        <v>1091</v>
      </c>
      <c r="C196">
        <v>20327</v>
      </c>
      <c r="D196">
        <v>12912</v>
      </c>
      <c r="E196">
        <v>1022</v>
      </c>
      <c r="F196">
        <v>950</v>
      </c>
      <c r="G196">
        <v>2344</v>
      </c>
    </row>
    <row r="197" spans="1:7">
      <c r="A197" t="s">
        <v>487</v>
      </c>
      <c r="B197" t="s">
        <v>1092</v>
      </c>
      <c r="C197">
        <v>13670845</v>
      </c>
      <c r="D197">
        <v>1419527</v>
      </c>
      <c r="E197">
        <v>45741</v>
      </c>
      <c r="F197">
        <v>36135</v>
      </c>
      <c r="G197">
        <v>88960</v>
      </c>
    </row>
    <row r="198" spans="1:7">
      <c r="A198" t="s">
        <v>489</v>
      </c>
      <c r="B198" t="s">
        <v>1093</v>
      </c>
      <c r="C198">
        <v>106770</v>
      </c>
      <c r="D198">
        <v>33048</v>
      </c>
      <c r="E198">
        <v>7145</v>
      </c>
      <c r="F198">
        <v>6678</v>
      </c>
      <c r="G198">
        <v>10055</v>
      </c>
    </row>
    <row r="199" spans="1:7">
      <c r="A199" t="s">
        <v>491</v>
      </c>
      <c r="B199" t="s">
        <v>1094</v>
      </c>
      <c r="C199">
        <v>10768381</v>
      </c>
      <c r="D199">
        <v>856000</v>
      </c>
      <c r="E199">
        <v>27930</v>
      </c>
      <c r="F199">
        <v>22276</v>
      </c>
      <c r="G199">
        <v>56144</v>
      </c>
    </row>
    <row r="200" spans="1:7">
      <c r="A200" t="s">
        <v>493</v>
      </c>
      <c r="B200" t="s">
        <v>1095</v>
      </c>
      <c r="C200">
        <v>92571</v>
      </c>
      <c r="D200">
        <v>23580</v>
      </c>
      <c r="E200">
        <v>4457</v>
      </c>
      <c r="F200">
        <v>4317</v>
      </c>
      <c r="G200">
        <v>6612</v>
      </c>
    </row>
    <row r="201" spans="1:7">
      <c r="A201" t="s">
        <v>495</v>
      </c>
      <c r="B201" t="s">
        <v>1096</v>
      </c>
      <c r="C201">
        <v>5710463</v>
      </c>
      <c r="D201">
        <v>530401</v>
      </c>
      <c r="E201">
        <v>17368</v>
      </c>
      <c r="F201">
        <v>13278</v>
      </c>
      <c r="G201">
        <v>34568</v>
      </c>
    </row>
    <row r="202" spans="1:7">
      <c r="A202" t="s">
        <v>497</v>
      </c>
      <c r="B202" t="s">
        <v>1097</v>
      </c>
      <c r="C202">
        <v>58719</v>
      </c>
      <c r="D202">
        <v>17127</v>
      </c>
      <c r="E202">
        <v>2574</v>
      </c>
      <c r="F202">
        <v>2206</v>
      </c>
      <c r="G202">
        <v>3898</v>
      </c>
    </row>
    <row r="203" spans="1:7">
      <c r="A203" t="s">
        <v>499</v>
      </c>
      <c r="B203" t="s">
        <v>1098</v>
      </c>
      <c r="C203">
        <v>1762169</v>
      </c>
      <c r="D203">
        <v>162733</v>
      </c>
      <c r="E203">
        <v>6317</v>
      </c>
      <c r="F203">
        <v>5649</v>
      </c>
      <c r="G203">
        <v>13825</v>
      </c>
    </row>
    <row r="204" spans="1:7">
      <c r="A204" t="s">
        <v>501</v>
      </c>
      <c r="B204" t="s">
        <v>1099</v>
      </c>
      <c r="C204">
        <v>33258</v>
      </c>
      <c r="D204">
        <v>11229</v>
      </c>
      <c r="E204">
        <v>2139</v>
      </c>
      <c r="F204">
        <v>2177</v>
      </c>
      <c r="G204">
        <v>3751</v>
      </c>
    </row>
    <row r="205" spans="1:7">
      <c r="A205" t="s">
        <v>503</v>
      </c>
      <c r="B205" t="s">
        <v>1100</v>
      </c>
      <c r="C205">
        <v>770586</v>
      </c>
      <c r="D205">
        <v>49697</v>
      </c>
      <c r="E205">
        <v>782</v>
      </c>
      <c r="F205">
        <v>641</v>
      </c>
      <c r="G205">
        <v>1675</v>
      </c>
    </row>
    <row r="206" spans="1:7">
      <c r="A206" t="s">
        <v>505</v>
      </c>
      <c r="B206" t="s">
        <v>1101</v>
      </c>
      <c r="C206">
        <v>18095</v>
      </c>
      <c r="D206">
        <v>4168</v>
      </c>
      <c r="E206">
        <v>661</v>
      </c>
      <c r="F206">
        <v>612</v>
      </c>
      <c r="G206">
        <v>825</v>
      </c>
    </row>
    <row r="207" spans="1:7">
      <c r="A207" t="s">
        <v>507</v>
      </c>
      <c r="B207" t="s">
        <v>1102</v>
      </c>
      <c r="C207">
        <v>3555302</v>
      </c>
      <c r="D207">
        <v>171492</v>
      </c>
      <c r="E207">
        <v>5235</v>
      </c>
      <c r="F207">
        <v>3623</v>
      </c>
      <c r="G207">
        <v>11407</v>
      </c>
    </row>
    <row r="208" spans="1:7">
      <c r="A208" t="s">
        <v>509</v>
      </c>
      <c r="B208" t="s">
        <v>1103</v>
      </c>
      <c r="C208">
        <v>50455</v>
      </c>
      <c r="D208">
        <v>10622</v>
      </c>
      <c r="E208">
        <v>2883</v>
      </c>
      <c r="F208">
        <v>2639</v>
      </c>
      <c r="G208">
        <v>4204</v>
      </c>
    </row>
    <row r="209" spans="1:7">
      <c r="A209" t="s">
        <v>511</v>
      </c>
      <c r="B209" t="s">
        <v>1104</v>
      </c>
      <c r="C209">
        <v>2902464</v>
      </c>
      <c r="D209">
        <v>563527</v>
      </c>
      <c r="E209">
        <v>17811</v>
      </c>
      <c r="F209">
        <v>13859</v>
      </c>
      <c r="G209">
        <v>32816</v>
      </c>
    </row>
    <row r="210" spans="1:7">
      <c r="A210" t="s">
        <v>513</v>
      </c>
      <c r="B210" t="s">
        <v>1105</v>
      </c>
      <c r="C210">
        <v>40678</v>
      </c>
      <c r="D210">
        <v>19796</v>
      </c>
      <c r="E210">
        <v>5191</v>
      </c>
      <c r="F210">
        <v>4312</v>
      </c>
      <c r="G210">
        <v>7743</v>
      </c>
    </row>
    <row r="211" spans="1:7">
      <c r="A211" t="s">
        <v>515</v>
      </c>
      <c r="B211" t="s">
        <v>1106</v>
      </c>
      <c r="C211">
        <v>4699972</v>
      </c>
      <c r="D211">
        <v>348838</v>
      </c>
      <c r="E211">
        <v>7856</v>
      </c>
      <c r="F211">
        <v>5418</v>
      </c>
      <c r="G211">
        <v>19681</v>
      </c>
    </row>
    <row r="212" spans="1:7">
      <c r="A212" t="s">
        <v>517</v>
      </c>
      <c r="B212" t="s">
        <v>1107</v>
      </c>
      <c r="C212">
        <v>39780</v>
      </c>
      <c r="D212">
        <v>14152</v>
      </c>
      <c r="E212">
        <v>2258</v>
      </c>
      <c r="F212">
        <v>1630</v>
      </c>
      <c r="G212">
        <v>3463</v>
      </c>
    </row>
    <row r="213" spans="1:7">
      <c r="A213" t="s">
        <v>519</v>
      </c>
      <c r="B213" t="s">
        <v>1108</v>
      </c>
      <c r="C213">
        <v>4655657</v>
      </c>
      <c r="D213">
        <v>341582</v>
      </c>
      <c r="E213">
        <v>7472</v>
      </c>
      <c r="F213">
        <v>5034</v>
      </c>
      <c r="G213">
        <v>19218</v>
      </c>
    </row>
    <row r="214" spans="1:7">
      <c r="A214" t="s">
        <v>521</v>
      </c>
      <c r="B214" t="s">
        <v>1109</v>
      </c>
      <c r="C214">
        <v>39429</v>
      </c>
      <c r="D214">
        <v>14282</v>
      </c>
      <c r="E214">
        <v>2224</v>
      </c>
      <c r="F214">
        <v>1625</v>
      </c>
      <c r="G214">
        <v>3433</v>
      </c>
    </row>
    <row r="215" spans="1:7">
      <c r="A215" t="s">
        <v>523</v>
      </c>
      <c r="B215" t="s">
        <v>1110</v>
      </c>
      <c r="C215">
        <v>848543</v>
      </c>
      <c r="D215">
        <v>60392</v>
      </c>
      <c r="E215">
        <v>1151</v>
      </c>
      <c r="F215">
        <v>834</v>
      </c>
      <c r="G215">
        <v>3743</v>
      </c>
    </row>
    <row r="216" spans="1:7">
      <c r="A216" t="s">
        <v>525</v>
      </c>
      <c r="B216" t="s">
        <v>1111</v>
      </c>
      <c r="C216">
        <v>17243</v>
      </c>
      <c r="D216">
        <v>4970</v>
      </c>
      <c r="E216">
        <v>489</v>
      </c>
      <c r="F216">
        <v>412</v>
      </c>
      <c r="G216">
        <v>1145</v>
      </c>
    </row>
    <row r="217" spans="1:7">
      <c r="A217" t="s">
        <v>527</v>
      </c>
      <c r="B217" t="s">
        <v>1112</v>
      </c>
      <c r="C217">
        <v>1412112</v>
      </c>
      <c r="D217">
        <v>80648</v>
      </c>
      <c r="E217">
        <v>1125</v>
      </c>
      <c r="F217">
        <v>596</v>
      </c>
      <c r="G217">
        <v>5934</v>
      </c>
    </row>
    <row r="218" spans="1:7">
      <c r="A218" t="s">
        <v>529</v>
      </c>
      <c r="B218" t="s">
        <v>1113</v>
      </c>
      <c r="C218">
        <v>18852</v>
      </c>
      <c r="D218">
        <v>5339</v>
      </c>
      <c r="E218">
        <v>629</v>
      </c>
      <c r="F218">
        <v>362</v>
      </c>
      <c r="G218">
        <v>2254</v>
      </c>
    </row>
    <row r="219" spans="1:7">
      <c r="A219" t="s">
        <v>531</v>
      </c>
      <c r="B219" t="s">
        <v>1114</v>
      </c>
      <c r="C219">
        <v>4571068</v>
      </c>
      <c r="D219">
        <v>333300</v>
      </c>
      <c r="E219">
        <v>7366</v>
      </c>
      <c r="F219">
        <v>4902</v>
      </c>
      <c r="G219">
        <v>18898</v>
      </c>
    </row>
    <row r="220" spans="1:7">
      <c r="A220" t="s">
        <v>533</v>
      </c>
      <c r="B220" t="s">
        <v>1115</v>
      </c>
      <c r="C220">
        <v>39528</v>
      </c>
      <c r="D220">
        <v>13960</v>
      </c>
      <c r="E220">
        <v>2233</v>
      </c>
      <c r="F220">
        <v>1587</v>
      </c>
      <c r="G220">
        <v>3431</v>
      </c>
    </row>
    <row r="221" spans="1:7">
      <c r="A221" t="s">
        <v>535</v>
      </c>
      <c r="B221" t="s">
        <v>1116</v>
      </c>
      <c r="C221">
        <v>731487</v>
      </c>
      <c r="D221">
        <v>46220</v>
      </c>
      <c r="E221">
        <v>1119</v>
      </c>
      <c r="F221">
        <v>382</v>
      </c>
      <c r="G221">
        <v>1832</v>
      </c>
    </row>
    <row r="222" spans="1:7">
      <c r="A222" t="s">
        <v>537</v>
      </c>
      <c r="B222" t="s">
        <v>1117</v>
      </c>
      <c r="C222">
        <v>17410</v>
      </c>
      <c r="D222">
        <v>3917</v>
      </c>
      <c r="E222">
        <v>852</v>
      </c>
      <c r="F222">
        <v>333</v>
      </c>
      <c r="G222">
        <v>989</v>
      </c>
    </row>
    <row r="223" spans="1:7">
      <c r="A223" t="s">
        <v>539</v>
      </c>
      <c r="B223" t="s">
        <v>1118</v>
      </c>
      <c r="C223">
        <v>44315</v>
      </c>
      <c r="D223">
        <v>7256</v>
      </c>
      <c r="E223">
        <v>384</v>
      </c>
      <c r="F223">
        <v>384</v>
      </c>
      <c r="G223">
        <v>463</v>
      </c>
    </row>
    <row r="224" spans="1:7">
      <c r="A224" t="s">
        <v>541</v>
      </c>
      <c r="B224" t="s">
        <v>1119</v>
      </c>
      <c r="C224">
        <v>4044</v>
      </c>
      <c r="D224">
        <v>1931</v>
      </c>
      <c r="E224">
        <v>426</v>
      </c>
      <c r="F224">
        <v>426</v>
      </c>
      <c r="G224">
        <v>442</v>
      </c>
    </row>
    <row r="225" spans="1:7">
      <c r="A225" t="s">
        <v>543</v>
      </c>
      <c r="B225" t="s">
        <v>1120</v>
      </c>
      <c r="C225">
        <v>26015026</v>
      </c>
      <c r="D225">
        <v>2519467</v>
      </c>
      <c r="E225">
        <v>81855</v>
      </c>
      <c r="F225">
        <v>56135</v>
      </c>
      <c r="G225">
        <v>147650</v>
      </c>
    </row>
    <row r="226" spans="1:7">
      <c r="A226" t="s">
        <v>545</v>
      </c>
      <c r="B226" t="s">
        <v>1121</v>
      </c>
      <c r="C226">
        <v>155733</v>
      </c>
      <c r="D226">
        <v>63688</v>
      </c>
      <c r="E226">
        <v>10615</v>
      </c>
      <c r="F226">
        <v>7976</v>
      </c>
      <c r="G226">
        <v>14821</v>
      </c>
    </row>
    <row r="227" spans="1:7">
      <c r="A227" t="s">
        <v>547</v>
      </c>
      <c r="B227" t="s">
        <v>1122</v>
      </c>
      <c r="C227">
        <v>6743326</v>
      </c>
      <c r="D227">
        <v>712165</v>
      </c>
      <c r="E227">
        <v>15732</v>
      </c>
      <c r="F227">
        <v>9317</v>
      </c>
      <c r="G227">
        <v>33866</v>
      </c>
    </row>
    <row r="228" spans="1:7">
      <c r="A228" t="s">
        <v>549</v>
      </c>
      <c r="B228" t="s">
        <v>1123</v>
      </c>
      <c r="C228">
        <v>68353</v>
      </c>
      <c r="D228">
        <v>31975</v>
      </c>
      <c r="E228">
        <v>5676</v>
      </c>
      <c r="F228">
        <v>3637</v>
      </c>
      <c r="G228">
        <v>7482</v>
      </c>
    </row>
    <row r="229" spans="1:7">
      <c r="A229" t="s">
        <v>551</v>
      </c>
      <c r="B229" t="s">
        <v>1124</v>
      </c>
      <c r="C229">
        <v>6287723</v>
      </c>
      <c r="D229">
        <v>607408</v>
      </c>
      <c r="E229">
        <v>13697</v>
      </c>
      <c r="F229">
        <v>8969</v>
      </c>
      <c r="G229">
        <v>29690</v>
      </c>
    </row>
    <row r="230" spans="1:7">
      <c r="A230" t="s">
        <v>553</v>
      </c>
      <c r="B230" t="s">
        <v>1125</v>
      </c>
      <c r="C230">
        <v>61701</v>
      </c>
      <c r="D230">
        <v>27033</v>
      </c>
      <c r="E230">
        <v>4602</v>
      </c>
      <c r="F230">
        <v>3614</v>
      </c>
      <c r="G230">
        <v>6902</v>
      </c>
    </row>
    <row r="231" spans="1:7">
      <c r="A231" t="s">
        <v>555</v>
      </c>
      <c r="B231" t="s">
        <v>1126</v>
      </c>
      <c r="C231">
        <v>3178381</v>
      </c>
      <c r="D231">
        <v>311289</v>
      </c>
      <c r="E231">
        <v>5525</v>
      </c>
      <c r="F231">
        <v>3452</v>
      </c>
      <c r="G231">
        <v>15289</v>
      </c>
    </row>
    <row r="232" spans="1:7">
      <c r="A232" t="s">
        <v>557</v>
      </c>
      <c r="B232" t="s">
        <v>1127</v>
      </c>
      <c r="C232">
        <v>47458</v>
      </c>
      <c r="D232">
        <v>17767</v>
      </c>
      <c r="E232">
        <v>1878</v>
      </c>
      <c r="F232">
        <v>1608</v>
      </c>
      <c r="G232">
        <v>4356</v>
      </c>
    </row>
    <row r="233" spans="1:7">
      <c r="A233" t="s">
        <v>559</v>
      </c>
      <c r="B233" t="s">
        <v>1128</v>
      </c>
      <c r="C233">
        <v>542356</v>
      </c>
      <c r="D233">
        <v>56318</v>
      </c>
      <c r="E233">
        <v>2056</v>
      </c>
      <c r="F233">
        <v>976</v>
      </c>
      <c r="G233">
        <v>4290</v>
      </c>
    </row>
    <row r="234" spans="1:7">
      <c r="A234" t="s">
        <v>561</v>
      </c>
      <c r="B234" t="s">
        <v>1129</v>
      </c>
      <c r="C234">
        <v>20355</v>
      </c>
      <c r="D234">
        <v>7559</v>
      </c>
      <c r="E234">
        <v>1613</v>
      </c>
      <c r="F234">
        <v>974</v>
      </c>
      <c r="G234">
        <v>2397</v>
      </c>
    </row>
    <row r="235" spans="1:7">
      <c r="A235" t="s">
        <v>563</v>
      </c>
      <c r="B235" t="s">
        <v>1130</v>
      </c>
      <c r="C235">
        <v>45634</v>
      </c>
      <c r="D235">
        <v>5608</v>
      </c>
      <c r="E235">
        <v>0</v>
      </c>
      <c r="F235">
        <v>435</v>
      </c>
      <c r="G235">
        <v>516</v>
      </c>
    </row>
    <row r="236" spans="1:7">
      <c r="A236" t="s">
        <v>565</v>
      </c>
      <c r="B236" t="s">
        <v>1131</v>
      </c>
      <c r="C236">
        <v>4968</v>
      </c>
      <c r="D236">
        <v>2136</v>
      </c>
      <c r="E236">
        <v>249</v>
      </c>
      <c r="F236">
        <v>704</v>
      </c>
      <c r="G236">
        <v>712</v>
      </c>
    </row>
    <row r="237" spans="1:7">
      <c r="A237" t="s">
        <v>567</v>
      </c>
      <c r="B237" t="s">
        <v>1132</v>
      </c>
      <c r="C237">
        <v>2917690</v>
      </c>
      <c r="D237">
        <v>259791</v>
      </c>
      <c r="E237">
        <v>7190</v>
      </c>
      <c r="F237">
        <v>5036</v>
      </c>
      <c r="G237">
        <v>12329</v>
      </c>
    </row>
    <row r="238" spans="1:7">
      <c r="A238" t="s">
        <v>569</v>
      </c>
      <c r="B238" t="s">
        <v>1133</v>
      </c>
      <c r="C238">
        <v>47845</v>
      </c>
      <c r="D238">
        <v>17392</v>
      </c>
      <c r="E238">
        <v>3983</v>
      </c>
      <c r="F238">
        <v>3009</v>
      </c>
      <c r="G238">
        <v>4744</v>
      </c>
    </row>
    <row r="239" spans="1:7">
      <c r="A239" t="s">
        <v>571</v>
      </c>
      <c r="B239" t="s">
        <v>1134</v>
      </c>
      <c r="C239">
        <v>455603</v>
      </c>
      <c r="D239">
        <v>104757</v>
      </c>
      <c r="E239">
        <v>2035</v>
      </c>
      <c r="F239">
        <v>348</v>
      </c>
      <c r="G239">
        <v>4176</v>
      </c>
    </row>
    <row r="240" spans="1:7">
      <c r="A240" t="s">
        <v>573</v>
      </c>
      <c r="B240" t="s">
        <v>1135</v>
      </c>
      <c r="C240">
        <v>20274</v>
      </c>
      <c r="D240">
        <v>11656</v>
      </c>
      <c r="E240">
        <v>2120</v>
      </c>
      <c r="F240">
        <v>238</v>
      </c>
      <c r="G240">
        <v>2010</v>
      </c>
    </row>
    <row r="241" spans="1:7">
      <c r="A241" t="s">
        <v>575</v>
      </c>
      <c r="B241" t="s">
        <v>1136</v>
      </c>
      <c r="C241">
        <v>14707683</v>
      </c>
      <c r="D241">
        <v>1467232</v>
      </c>
      <c r="E241">
        <v>56226</v>
      </c>
      <c r="F241">
        <v>39916</v>
      </c>
      <c r="G241">
        <v>94567</v>
      </c>
    </row>
    <row r="242" spans="1:7">
      <c r="A242" t="s">
        <v>577</v>
      </c>
      <c r="B242" t="s">
        <v>1137</v>
      </c>
      <c r="C242">
        <v>100565</v>
      </c>
      <c r="D242">
        <v>35792</v>
      </c>
      <c r="E242">
        <v>6997</v>
      </c>
      <c r="F242">
        <v>5451</v>
      </c>
      <c r="G242">
        <v>9508</v>
      </c>
    </row>
    <row r="243" spans="1:7">
      <c r="A243" t="s">
        <v>579</v>
      </c>
      <c r="B243" t="s">
        <v>1138</v>
      </c>
      <c r="C243">
        <v>11989245</v>
      </c>
      <c r="D243">
        <v>977196</v>
      </c>
      <c r="E243">
        <v>38255</v>
      </c>
      <c r="F243">
        <v>27251</v>
      </c>
      <c r="G243">
        <v>65287</v>
      </c>
    </row>
    <row r="244" spans="1:7">
      <c r="A244" t="s">
        <v>581</v>
      </c>
      <c r="B244" t="s">
        <v>1139</v>
      </c>
      <c r="C244">
        <v>93719</v>
      </c>
      <c r="D244">
        <v>27302</v>
      </c>
      <c r="E244">
        <v>5179</v>
      </c>
      <c r="F244">
        <v>3935</v>
      </c>
      <c r="G244">
        <v>7482</v>
      </c>
    </row>
    <row r="245" spans="1:7">
      <c r="A245" t="s">
        <v>583</v>
      </c>
      <c r="B245" t="s">
        <v>1140</v>
      </c>
      <c r="C245">
        <v>7613898</v>
      </c>
      <c r="D245">
        <v>691567</v>
      </c>
      <c r="E245">
        <v>28445</v>
      </c>
      <c r="F245">
        <v>19607</v>
      </c>
      <c r="G245">
        <v>47047</v>
      </c>
    </row>
    <row r="246" spans="1:7">
      <c r="A246" t="s">
        <v>585</v>
      </c>
      <c r="B246" t="s">
        <v>1141</v>
      </c>
      <c r="C246">
        <v>71456</v>
      </c>
      <c r="D246">
        <v>19668</v>
      </c>
      <c r="E246">
        <v>5015</v>
      </c>
      <c r="F246">
        <v>3664</v>
      </c>
      <c r="G246">
        <v>6310</v>
      </c>
    </row>
    <row r="247" spans="1:7">
      <c r="A247" t="s">
        <v>587</v>
      </c>
      <c r="B247" t="s">
        <v>1142</v>
      </c>
      <c r="C247">
        <v>1890457</v>
      </c>
      <c r="D247">
        <v>183914</v>
      </c>
      <c r="E247">
        <v>7341</v>
      </c>
      <c r="F247">
        <v>5182</v>
      </c>
      <c r="G247">
        <v>12806</v>
      </c>
    </row>
    <row r="248" spans="1:7">
      <c r="A248" t="s">
        <v>589</v>
      </c>
      <c r="B248" t="s">
        <v>1143</v>
      </c>
      <c r="C248">
        <v>36723</v>
      </c>
      <c r="D248">
        <v>13695</v>
      </c>
      <c r="E248">
        <v>2058</v>
      </c>
      <c r="F248">
        <v>1310</v>
      </c>
      <c r="G248">
        <v>3074</v>
      </c>
    </row>
    <row r="249" spans="1:7">
      <c r="A249" t="s">
        <v>591</v>
      </c>
      <c r="B249" t="s">
        <v>1144</v>
      </c>
      <c r="C249">
        <v>588218</v>
      </c>
      <c r="D249">
        <v>44618</v>
      </c>
      <c r="E249">
        <v>1360</v>
      </c>
      <c r="F249">
        <v>1210</v>
      </c>
      <c r="G249">
        <v>3109</v>
      </c>
    </row>
    <row r="250" spans="1:7">
      <c r="A250" t="s">
        <v>593</v>
      </c>
      <c r="B250" t="s">
        <v>1145</v>
      </c>
      <c r="C250">
        <v>14718</v>
      </c>
      <c r="D250">
        <v>5150</v>
      </c>
      <c r="E250">
        <v>869</v>
      </c>
      <c r="F250">
        <v>850</v>
      </c>
      <c r="G250">
        <v>1463</v>
      </c>
    </row>
    <row r="251" spans="1:7">
      <c r="A251" t="s">
        <v>595</v>
      </c>
      <c r="B251" t="s">
        <v>1146</v>
      </c>
      <c r="C251">
        <v>2773023</v>
      </c>
      <c r="D251">
        <v>112185</v>
      </c>
      <c r="E251">
        <v>3249</v>
      </c>
      <c r="F251">
        <v>3008</v>
      </c>
      <c r="G251">
        <v>5444</v>
      </c>
    </row>
    <row r="252" spans="1:7">
      <c r="A252" t="s">
        <v>597</v>
      </c>
      <c r="B252" t="s">
        <v>1147</v>
      </c>
      <c r="C252">
        <v>39308</v>
      </c>
      <c r="D252">
        <v>8871</v>
      </c>
      <c r="E252">
        <v>1605</v>
      </c>
      <c r="F252">
        <v>1514</v>
      </c>
      <c r="G252">
        <v>2081</v>
      </c>
    </row>
    <row r="253" spans="1:7">
      <c r="A253" t="s">
        <v>599</v>
      </c>
      <c r="B253" t="s">
        <v>1148</v>
      </c>
      <c r="C253">
        <v>2718438</v>
      </c>
      <c r="D253">
        <v>490036</v>
      </c>
      <c r="E253">
        <v>17971</v>
      </c>
      <c r="F253">
        <v>12665</v>
      </c>
      <c r="G253">
        <v>29280</v>
      </c>
    </row>
    <row r="254" spans="1:7">
      <c r="A254" t="s">
        <v>601</v>
      </c>
      <c r="B254" t="s">
        <v>1149</v>
      </c>
      <c r="C254">
        <v>44272</v>
      </c>
      <c r="D254">
        <v>21193</v>
      </c>
      <c r="E254">
        <v>4282</v>
      </c>
      <c r="F254">
        <v>3293</v>
      </c>
      <c r="G254">
        <v>5099</v>
      </c>
    </row>
    <row r="255" spans="1:7">
      <c r="A255" t="s">
        <v>603</v>
      </c>
      <c r="B255" t="s">
        <v>1150</v>
      </c>
      <c r="C255">
        <v>4564017</v>
      </c>
      <c r="D255">
        <v>340070</v>
      </c>
      <c r="E255">
        <v>9897</v>
      </c>
      <c r="F255">
        <v>6902</v>
      </c>
      <c r="G255">
        <v>19217</v>
      </c>
    </row>
    <row r="256" spans="1:7">
      <c r="A256" t="s">
        <v>605</v>
      </c>
      <c r="B256" t="s">
        <v>1151</v>
      </c>
      <c r="C256">
        <v>34542</v>
      </c>
      <c r="D256">
        <v>12650</v>
      </c>
      <c r="E256">
        <v>2016</v>
      </c>
      <c r="F256">
        <v>1542</v>
      </c>
      <c r="G256">
        <v>2921</v>
      </c>
    </row>
    <row r="257" spans="1:7">
      <c r="A257" t="s">
        <v>607</v>
      </c>
      <c r="B257" t="s">
        <v>1152</v>
      </c>
      <c r="C257">
        <v>4517647</v>
      </c>
      <c r="D257">
        <v>331360</v>
      </c>
      <c r="E257">
        <v>9521</v>
      </c>
      <c r="F257">
        <v>6526</v>
      </c>
      <c r="G257">
        <v>18841</v>
      </c>
    </row>
    <row r="258" spans="1:7">
      <c r="A258" t="s">
        <v>609</v>
      </c>
      <c r="B258" t="s">
        <v>1153</v>
      </c>
      <c r="C258">
        <v>33878</v>
      </c>
      <c r="D258">
        <v>12584</v>
      </c>
      <c r="E258">
        <v>2041</v>
      </c>
      <c r="F258">
        <v>1565</v>
      </c>
      <c r="G258">
        <v>2965</v>
      </c>
    </row>
    <row r="259" spans="1:7">
      <c r="A259" t="s">
        <v>611</v>
      </c>
      <c r="B259" t="s">
        <v>1154</v>
      </c>
      <c r="C259">
        <v>993774</v>
      </c>
      <c r="D259">
        <v>74444</v>
      </c>
      <c r="E259">
        <v>3348</v>
      </c>
      <c r="F259">
        <v>2347</v>
      </c>
      <c r="G259">
        <v>6412</v>
      </c>
    </row>
    <row r="260" spans="1:7">
      <c r="A260" t="s">
        <v>613</v>
      </c>
      <c r="B260" t="s">
        <v>1155</v>
      </c>
      <c r="C260">
        <v>17378</v>
      </c>
      <c r="D260">
        <v>6191</v>
      </c>
      <c r="E260">
        <v>1361</v>
      </c>
      <c r="F260">
        <v>1103</v>
      </c>
      <c r="G260">
        <v>1755</v>
      </c>
    </row>
    <row r="261" spans="1:7">
      <c r="A261" t="s">
        <v>615</v>
      </c>
      <c r="B261" t="s">
        <v>1156</v>
      </c>
      <c r="C261">
        <v>1427872</v>
      </c>
      <c r="D261">
        <v>78545</v>
      </c>
      <c r="E261">
        <v>2517</v>
      </c>
      <c r="F261">
        <v>1521</v>
      </c>
      <c r="G261">
        <v>4036</v>
      </c>
    </row>
    <row r="262" spans="1:7">
      <c r="A262" t="s">
        <v>617</v>
      </c>
      <c r="B262" t="s">
        <v>1157</v>
      </c>
      <c r="C262">
        <v>20582</v>
      </c>
      <c r="D262">
        <v>4517</v>
      </c>
      <c r="E262">
        <v>1040</v>
      </c>
      <c r="F262">
        <v>775</v>
      </c>
      <c r="G262">
        <v>1172</v>
      </c>
    </row>
    <row r="263" spans="1:7">
      <c r="A263" t="s">
        <v>619</v>
      </c>
      <c r="B263" t="s">
        <v>1158</v>
      </c>
      <c r="C263">
        <v>4423046</v>
      </c>
      <c r="D263">
        <v>319931</v>
      </c>
      <c r="E263">
        <v>9452</v>
      </c>
      <c r="F263">
        <v>6526</v>
      </c>
      <c r="G263">
        <v>18557</v>
      </c>
    </row>
    <row r="264" spans="1:7">
      <c r="A264" t="s">
        <v>621</v>
      </c>
      <c r="B264" t="s">
        <v>1159</v>
      </c>
      <c r="C264">
        <v>33582</v>
      </c>
      <c r="D264">
        <v>12737</v>
      </c>
      <c r="E264">
        <v>2032</v>
      </c>
      <c r="F264">
        <v>1565</v>
      </c>
      <c r="G264">
        <v>2855</v>
      </c>
    </row>
    <row r="265" spans="1:7">
      <c r="A265" t="s">
        <v>623</v>
      </c>
      <c r="B265" t="s">
        <v>1160</v>
      </c>
      <c r="C265">
        <v>591560</v>
      </c>
      <c r="D265">
        <v>45135</v>
      </c>
      <c r="E265">
        <v>1572</v>
      </c>
      <c r="F265">
        <v>546</v>
      </c>
      <c r="G265">
        <v>3439</v>
      </c>
    </row>
    <row r="266" spans="1:7">
      <c r="A266" t="s">
        <v>625</v>
      </c>
      <c r="B266" t="s">
        <v>1161</v>
      </c>
      <c r="C266">
        <v>13263</v>
      </c>
      <c r="D266">
        <v>4777</v>
      </c>
      <c r="E266">
        <v>1171</v>
      </c>
      <c r="F266">
        <v>405</v>
      </c>
      <c r="G266">
        <v>1631</v>
      </c>
    </row>
    <row r="267" spans="1:7">
      <c r="A267" t="s">
        <v>627</v>
      </c>
      <c r="B267" t="s">
        <v>1162</v>
      </c>
      <c r="C267">
        <v>46370</v>
      </c>
      <c r="D267">
        <v>8710</v>
      </c>
      <c r="E267">
        <v>376</v>
      </c>
      <c r="F267">
        <v>376</v>
      </c>
      <c r="G267">
        <v>376</v>
      </c>
    </row>
    <row r="268" spans="1:7">
      <c r="A268" t="s">
        <v>629</v>
      </c>
      <c r="B268" t="s">
        <v>1163</v>
      </c>
      <c r="C268">
        <v>4868</v>
      </c>
      <c r="D268">
        <v>2340</v>
      </c>
      <c r="E268">
        <v>412</v>
      </c>
      <c r="F268">
        <v>412</v>
      </c>
      <c r="G268">
        <v>412</v>
      </c>
    </row>
    <row r="269" spans="1:7">
      <c r="A269" t="s">
        <v>631</v>
      </c>
      <c r="B269" t="s">
        <v>1164</v>
      </c>
      <c r="C269">
        <v>25205560</v>
      </c>
      <c r="D269">
        <v>2308653</v>
      </c>
      <c r="E269">
        <v>91335</v>
      </c>
      <c r="F269">
        <v>58681</v>
      </c>
      <c r="G269">
        <v>155968</v>
      </c>
    </row>
    <row r="270" spans="1:7">
      <c r="A270" t="s">
        <v>633</v>
      </c>
      <c r="B270" t="s">
        <v>1165</v>
      </c>
      <c r="C270">
        <v>168495</v>
      </c>
      <c r="D270">
        <v>60554</v>
      </c>
      <c r="E270">
        <v>15126</v>
      </c>
      <c r="F270">
        <v>9178</v>
      </c>
      <c r="G270">
        <v>21167</v>
      </c>
    </row>
    <row r="271" spans="1:7">
      <c r="A271" t="s">
        <v>635</v>
      </c>
      <c r="B271" t="s">
        <v>1166</v>
      </c>
      <c r="C271">
        <v>6076743</v>
      </c>
      <c r="D271">
        <v>606110</v>
      </c>
      <c r="E271">
        <v>19075</v>
      </c>
      <c r="F271">
        <v>9106</v>
      </c>
      <c r="G271">
        <v>35021</v>
      </c>
    </row>
    <row r="272" spans="1:7">
      <c r="A272" t="s">
        <v>637</v>
      </c>
      <c r="B272" t="s">
        <v>1167</v>
      </c>
      <c r="C272">
        <v>74847</v>
      </c>
      <c r="D272">
        <v>26718</v>
      </c>
      <c r="E272">
        <v>6289</v>
      </c>
      <c r="F272">
        <v>3383</v>
      </c>
      <c r="G272">
        <v>7795</v>
      </c>
    </row>
    <row r="273" spans="1:7">
      <c r="A273" t="s">
        <v>639</v>
      </c>
      <c r="B273" t="s">
        <v>1168</v>
      </c>
      <c r="C273">
        <v>5723542</v>
      </c>
      <c r="D273">
        <v>527117</v>
      </c>
      <c r="E273">
        <v>18206</v>
      </c>
      <c r="F273">
        <v>8610</v>
      </c>
      <c r="G273">
        <v>32654</v>
      </c>
    </row>
    <row r="274" spans="1:7">
      <c r="A274" t="s">
        <v>641</v>
      </c>
      <c r="B274" t="s">
        <v>1169</v>
      </c>
      <c r="C274">
        <v>70846</v>
      </c>
      <c r="D274">
        <v>24288</v>
      </c>
      <c r="E274">
        <v>5970</v>
      </c>
      <c r="F274">
        <v>3287</v>
      </c>
      <c r="G274">
        <v>7374</v>
      </c>
    </row>
    <row r="275" spans="1:7">
      <c r="A275" t="s">
        <v>643</v>
      </c>
      <c r="B275" t="s">
        <v>1170</v>
      </c>
      <c r="C275">
        <v>3489349</v>
      </c>
      <c r="D275">
        <v>318110</v>
      </c>
      <c r="E275">
        <v>12438</v>
      </c>
      <c r="F275">
        <v>6918</v>
      </c>
      <c r="G275">
        <v>24069</v>
      </c>
    </row>
    <row r="276" spans="1:7">
      <c r="A276" t="s">
        <v>645</v>
      </c>
      <c r="B276" t="s">
        <v>1171</v>
      </c>
      <c r="C276">
        <v>49488</v>
      </c>
      <c r="D276">
        <v>19476</v>
      </c>
      <c r="E276">
        <v>4868</v>
      </c>
      <c r="F276">
        <v>3048</v>
      </c>
      <c r="G276">
        <v>6113</v>
      </c>
    </row>
    <row r="277" spans="1:7">
      <c r="A277" t="s">
        <v>647</v>
      </c>
      <c r="B277" t="s">
        <v>1172</v>
      </c>
      <c r="C277">
        <v>540802</v>
      </c>
      <c r="D277">
        <v>46554</v>
      </c>
      <c r="E277">
        <v>3143</v>
      </c>
      <c r="F277">
        <v>769</v>
      </c>
      <c r="G277">
        <v>4306</v>
      </c>
    </row>
    <row r="278" spans="1:7">
      <c r="A278" t="s">
        <v>649</v>
      </c>
      <c r="B278" t="s">
        <v>1173</v>
      </c>
      <c r="C278">
        <v>19325</v>
      </c>
      <c r="D278">
        <v>7694</v>
      </c>
      <c r="E278">
        <v>2155</v>
      </c>
      <c r="F278">
        <v>637</v>
      </c>
      <c r="G278">
        <v>2390</v>
      </c>
    </row>
    <row r="279" spans="1:7">
      <c r="A279" t="s">
        <v>651</v>
      </c>
      <c r="B279" t="s">
        <v>1174</v>
      </c>
      <c r="C279">
        <v>29213</v>
      </c>
      <c r="D279">
        <v>2134</v>
      </c>
      <c r="E279">
        <v>0</v>
      </c>
      <c r="F279">
        <v>0</v>
      </c>
      <c r="G279">
        <v>0</v>
      </c>
    </row>
    <row r="280" spans="1:7">
      <c r="A280" t="s">
        <v>653</v>
      </c>
      <c r="B280" t="s">
        <v>1175</v>
      </c>
      <c r="C280">
        <v>4515</v>
      </c>
      <c r="D280">
        <v>1354</v>
      </c>
      <c r="E280">
        <v>249</v>
      </c>
      <c r="F280">
        <v>249</v>
      </c>
      <c r="G280">
        <v>249</v>
      </c>
    </row>
    <row r="281" spans="1:7">
      <c r="A281" t="s">
        <v>655</v>
      </c>
      <c r="B281" t="s">
        <v>1176</v>
      </c>
      <c r="C281">
        <v>2020452</v>
      </c>
      <c r="D281">
        <v>178087</v>
      </c>
      <c r="E281">
        <v>3758</v>
      </c>
      <c r="F281">
        <v>1528</v>
      </c>
      <c r="G281">
        <v>6336</v>
      </c>
    </row>
    <row r="282" spans="1:7">
      <c r="A282" t="s">
        <v>657</v>
      </c>
      <c r="B282" t="s">
        <v>1177</v>
      </c>
      <c r="C282">
        <v>41311</v>
      </c>
      <c r="D282">
        <v>15016</v>
      </c>
      <c r="E282">
        <v>2315</v>
      </c>
      <c r="F282">
        <v>1269</v>
      </c>
      <c r="G282">
        <v>2473</v>
      </c>
    </row>
    <row r="283" spans="1:7">
      <c r="A283" t="s">
        <v>659</v>
      </c>
      <c r="B283" t="s">
        <v>1178</v>
      </c>
      <c r="C283">
        <v>353201</v>
      </c>
      <c r="D283">
        <v>78993</v>
      </c>
      <c r="E283">
        <v>869</v>
      </c>
      <c r="F283">
        <v>496</v>
      </c>
      <c r="G283">
        <v>2367</v>
      </c>
    </row>
    <row r="284" spans="1:7">
      <c r="A284" t="s">
        <v>661</v>
      </c>
      <c r="B284" t="s">
        <v>1179</v>
      </c>
      <c r="C284">
        <v>18081</v>
      </c>
      <c r="D284">
        <v>9576</v>
      </c>
      <c r="E284">
        <v>788</v>
      </c>
      <c r="F284">
        <v>521</v>
      </c>
      <c r="G284">
        <v>1214</v>
      </c>
    </row>
    <row r="285" spans="1:7">
      <c r="A285" t="s">
        <v>663</v>
      </c>
      <c r="B285" t="s">
        <v>1180</v>
      </c>
      <c r="C285">
        <v>14824091</v>
      </c>
      <c r="D285">
        <v>1409614</v>
      </c>
      <c r="E285">
        <v>62601</v>
      </c>
      <c r="F285">
        <v>42989</v>
      </c>
      <c r="G285">
        <v>102527</v>
      </c>
    </row>
    <row r="286" spans="1:7">
      <c r="A286" t="s">
        <v>665</v>
      </c>
      <c r="B286" t="s">
        <v>1181</v>
      </c>
      <c r="C286">
        <v>100642</v>
      </c>
      <c r="D286">
        <v>37152</v>
      </c>
      <c r="E286">
        <v>9720</v>
      </c>
      <c r="F286">
        <v>6303</v>
      </c>
      <c r="G286">
        <v>14000</v>
      </c>
    </row>
    <row r="287" spans="1:7">
      <c r="A287" t="s">
        <v>667</v>
      </c>
      <c r="B287" t="s">
        <v>1182</v>
      </c>
      <c r="C287">
        <v>12583871</v>
      </c>
      <c r="D287">
        <v>1021059</v>
      </c>
      <c r="E287">
        <v>51327</v>
      </c>
      <c r="F287">
        <v>33791</v>
      </c>
      <c r="G287">
        <v>80474</v>
      </c>
    </row>
    <row r="288" spans="1:7">
      <c r="A288" t="s">
        <v>669</v>
      </c>
      <c r="B288" t="s">
        <v>1183</v>
      </c>
      <c r="C288">
        <v>92077</v>
      </c>
      <c r="D288">
        <v>29726</v>
      </c>
      <c r="E288">
        <v>8533</v>
      </c>
      <c r="F288">
        <v>5304</v>
      </c>
      <c r="G288">
        <v>11731</v>
      </c>
    </row>
    <row r="289" spans="1:7">
      <c r="A289" t="s">
        <v>671</v>
      </c>
      <c r="B289" t="s">
        <v>1184</v>
      </c>
      <c r="C289">
        <v>8943258</v>
      </c>
      <c r="D289">
        <v>781163</v>
      </c>
      <c r="E289">
        <v>41379</v>
      </c>
      <c r="F289">
        <v>27727</v>
      </c>
      <c r="G289">
        <v>66144</v>
      </c>
    </row>
    <row r="290" spans="1:7">
      <c r="A290" t="s">
        <v>673</v>
      </c>
      <c r="B290" t="s">
        <v>1185</v>
      </c>
      <c r="C290">
        <v>74523</v>
      </c>
      <c r="D290">
        <v>27247</v>
      </c>
      <c r="E290">
        <v>8046</v>
      </c>
      <c r="F290">
        <v>4724</v>
      </c>
      <c r="G290">
        <v>10628</v>
      </c>
    </row>
    <row r="291" spans="1:7">
      <c r="A291" t="s">
        <v>675</v>
      </c>
      <c r="B291" t="s">
        <v>1186</v>
      </c>
      <c r="C291">
        <v>1870221</v>
      </c>
      <c r="D291">
        <v>156227</v>
      </c>
      <c r="E291">
        <v>9249</v>
      </c>
      <c r="F291">
        <v>3766</v>
      </c>
      <c r="G291">
        <v>12357</v>
      </c>
    </row>
    <row r="292" spans="1:7">
      <c r="A292" t="s">
        <v>677</v>
      </c>
      <c r="B292" t="s">
        <v>1187</v>
      </c>
      <c r="C292">
        <v>34827</v>
      </c>
      <c r="D292">
        <v>12361</v>
      </c>
      <c r="E292">
        <v>3575</v>
      </c>
      <c r="F292">
        <v>1404</v>
      </c>
      <c r="G292">
        <v>3808</v>
      </c>
    </row>
    <row r="293" spans="1:7">
      <c r="A293" t="s">
        <v>679</v>
      </c>
      <c r="B293" t="s">
        <v>1188</v>
      </c>
      <c r="C293">
        <v>483630</v>
      </c>
      <c r="D293">
        <v>35467</v>
      </c>
      <c r="E293">
        <v>307</v>
      </c>
      <c r="F293">
        <v>193</v>
      </c>
      <c r="G293">
        <v>1743</v>
      </c>
    </row>
    <row r="294" spans="1:7">
      <c r="A294" t="s">
        <v>681</v>
      </c>
      <c r="B294" t="s">
        <v>1189</v>
      </c>
      <c r="C294">
        <v>12465</v>
      </c>
      <c r="D294">
        <v>4606</v>
      </c>
      <c r="E294">
        <v>302</v>
      </c>
      <c r="F294">
        <v>225</v>
      </c>
      <c r="G294">
        <v>961</v>
      </c>
    </row>
    <row r="295" spans="1:7">
      <c r="A295" t="s">
        <v>683</v>
      </c>
      <c r="B295" t="s">
        <v>1190</v>
      </c>
      <c r="C295">
        <v>2091901</v>
      </c>
      <c r="D295">
        <v>101244</v>
      </c>
      <c r="E295">
        <v>2583</v>
      </c>
      <c r="F295">
        <v>2326</v>
      </c>
      <c r="G295">
        <v>4863</v>
      </c>
    </row>
    <row r="296" spans="1:7">
      <c r="A296" t="s">
        <v>685</v>
      </c>
      <c r="B296" t="s">
        <v>1191</v>
      </c>
      <c r="C296">
        <v>36807</v>
      </c>
      <c r="D296">
        <v>8569</v>
      </c>
      <c r="E296">
        <v>1437</v>
      </c>
      <c r="F296">
        <v>1453</v>
      </c>
      <c r="G296">
        <v>1949</v>
      </c>
    </row>
    <row r="297" spans="1:7">
      <c r="A297" t="s">
        <v>687</v>
      </c>
      <c r="B297" t="s">
        <v>1192</v>
      </c>
      <c r="C297">
        <v>2240220</v>
      </c>
      <c r="D297">
        <v>388555</v>
      </c>
      <c r="E297">
        <v>11274</v>
      </c>
      <c r="F297">
        <v>9198</v>
      </c>
      <c r="G297">
        <v>22053</v>
      </c>
    </row>
    <row r="298" spans="1:7">
      <c r="A298" t="s">
        <v>689</v>
      </c>
      <c r="B298" t="s">
        <v>1193</v>
      </c>
      <c r="C298">
        <v>38275</v>
      </c>
      <c r="D298">
        <v>19771</v>
      </c>
      <c r="E298">
        <v>3678</v>
      </c>
      <c r="F298">
        <v>3177</v>
      </c>
      <c r="G298">
        <v>4532</v>
      </c>
    </row>
    <row r="299" spans="1:7">
      <c r="A299" t="s">
        <v>691</v>
      </c>
      <c r="B299" t="s">
        <v>1194</v>
      </c>
      <c r="C299">
        <v>4304726</v>
      </c>
      <c r="D299">
        <v>292929</v>
      </c>
      <c r="E299">
        <v>9659</v>
      </c>
      <c r="F299">
        <v>6586</v>
      </c>
      <c r="G299">
        <v>18420</v>
      </c>
    </row>
    <row r="300" spans="1:7">
      <c r="A300" t="s">
        <v>693</v>
      </c>
      <c r="B300" t="s">
        <v>1195</v>
      </c>
      <c r="C300">
        <v>43255</v>
      </c>
      <c r="D300">
        <v>11519</v>
      </c>
      <c r="E300">
        <v>2274</v>
      </c>
      <c r="F300">
        <v>1542</v>
      </c>
      <c r="G300">
        <v>2990</v>
      </c>
    </row>
    <row r="301" spans="1:7">
      <c r="A301" t="s">
        <v>695</v>
      </c>
      <c r="B301" t="s">
        <v>1196</v>
      </c>
      <c r="C301">
        <v>4267691</v>
      </c>
      <c r="D301">
        <v>286875</v>
      </c>
      <c r="E301">
        <v>9659</v>
      </c>
      <c r="F301">
        <v>6586</v>
      </c>
      <c r="G301">
        <v>18420</v>
      </c>
    </row>
    <row r="302" spans="1:7">
      <c r="A302" t="s">
        <v>697</v>
      </c>
      <c r="B302" t="s">
        <v>1197</v>
      </c>
      <c r="C302">
        <v>42542</v>
      </c>
      <c r="D302">
        <v>11613</v>
      </c>
      <c r="E302">
        <v>2274</v>
      </c>
      <c r="F302">
        <v>1542</v>
      </c>
      <c r="G302">
        <v>2990</v>
      </c>
    </row>
    <row r="303" spans="1:7">
      <c r="A303" t="s">
        <v>699</v>
      </c>
      <c r="B303" t="s">
        <v>1198</v>
      </c>
      <c r="C303">
        <v>1137777</v>
      </c>
      <c r="D303">
        <v>70543</v>
      </c>
      <c r="E303">
        <v>3232</v>
      </c>
      <c r="F303">
        <v>1921</v>
      </c>
      <c r="G303">
        <v>7283</v>
      </c>
    </row>
    <row r="304" spans="1:7">
      <c r="A304" t="s">
        <v>701</v>
      </c>
      <c r="B304" t="s">
        <v>1199</v>
      </c>
      <c r="C304">
        <v>19716</v>
      </c>
      <c r="D304">
        <v>4557</v>
      </c>
      <c r="E304">
        <v>1277</v>
      </c>
      <c r="F304">
        <v>868</v>
      </c>
      <c r="G304">
        <v>1894</v>
      </c>
    </row>
    <row r="305" spans="1:7">
      <c r="A305" t="s">
        <v>703</v>
      </c>
      <c r="B305" t="s">
        <v>1200</v>
      </c>
      <c r="C305">
        <v>1390357</v>
      </c>
      <c r="D305">
        <v>74443</v>
      </c>
      <c r="E305">
        <v>2334</v>
      </c>
      <c r="F305">
        <v>1335</v>
      </c>
      <c r="G305">
        <v>5221</v>
      </c>
    </row>
    <row r="306" spans="1:7">
      <c r="A306" t="s">
        <v>705</v>
      </c>
      <c r="B306" t="s">
        <v>1201</v>
      </c>
      <c r="C306">
        <v>19014</v>
      </c>
      <c r="D306">
        <v>5581</v>
      </c>
      <c r="E306">
        <v>1078</v>
      </c>
      <c r="F306">
        <v>745</v>
      </c>
      <c r="G306">
        <v>1360</v>
      </c>
    </row>
    <row r="307" spans="1:7">
      <c r="A307" t="s">
        <v>707</v>
      </c>
      <c r="B307" t="s">
        <v>1202</v>
      </c>
      <c r="C307">
        <v>4154781</v>
      </c>
      <c r="D307">
        <v>279692</v>
      </c>
      <c r="E307">
        <v>8691</v>
      </c>
      <c r="F307">
        <v>6233</v>
      </c>
      <c r="G307">
        <v>17452</v>
      </c>
    </row>
    <row r="308" spans="1:7">
      <c r="A308" t="s">
        <v>709</v>
      </c>
      <c r="B308" t="s">
        <v>1203</v>
      </c>
      <c r="C308">
        <v>42787</v>
      </c>
      <c r="D308">
        <v>11737</v>
      </c>
      <c r="E308">
        <v>2095</v>
      </c>
      <c r="F308">
        <v>1458</v>
      </c>
      <c r="G308">
        <v>2840</v>
      </c>
    </row>
    <row r="309" spans="1:7">
      <c r="A309" t="s">
        <v>711</v>
      </c>
      <c r="B309" t="s">
        <v>1204</v>
      </c>
      <c r="C309">
        <v>465966</v>
      </c>
      <c r="D309">
        <v>33633</v>
      </c>
      <c r="E309">
        <v>488</v>
      </c>
      <c r="F309">
        <v>220</v>
      </c>
      <c r="G309">
        <v>860</v>
      </c>
    </row>
    <row r="310" spans="1:7">
      <c r="A310" t="s">
        <v>713</v>
      </c>
      <c r="B310" t="s">
        <v>1205</v>
      </c>
      <c r="C310">
        <v>12470</v>
      </c>
      <c r="D310">
        <v>5238</v>
      </c>
      <c r="E310">
        <v>406</v>
      </c>
      <c r="F310">
        <v>219</v>
      </c>
      <c r="G310">
        <v>470</v>
      </c>
    </row>
    <row r="311" spans="1:7">
      <c r="A311" t="s">
        <v>715</v>
      </c>
      <c r="B311" t="s">
        <v>1206</v>
      </c>
      <c r="C311">
        <v>37035</v>
      </c>
      <c r="D311">
        <v>6054</v>
      </c>
      <c r="E311">
        <v>0</v>
      </c>
      <c r="F311">
        <v>0</v>
      </c>
      <c r="G311">
        <v>0</v>
      </c>
    </row>
    <row r="312" spans="1:7">
      <c r="A312" t="s">
        <v>717</v>
      </c>
      <c r="B312" t="s">
        <v>1207</v>
      </c>
      <c r="C312">
        <v>3414</v>
      </c>
      <c r="D312">
        <v>1736</v>
      </c>
      <c r="E312">
        <v>249</v>
      </c>
      <c r="F312">
        <v>249</v>
      </c>
      <c r="G312">
        <v>249</v>
      </c>
    </row>
    <row r="313" spans="1:7">
      <c r="A313" t="s">
        <v>719</v>
      </c>
      <c r="B313" t="s">
        <v>1208</v>
      </c>
      <c r="C313">
        <v>43526486</v>
      </c>
      <c r="D313">
        <v>3733269</v>
      </c>
      <c r="E313">
        <v>142222</v>
      </c>
      <c r="F313">
        <v>98685</v>
      </c>
      <c r="G313">
        <v>271417</v>
      </c>
    </row>
    <row r="314" spans="1:7">
      <c r="A314" t="s">
        <v>721</v>
      </c>
      <c r="B314" t="s">
        <v>1209</v>
      </c>
      <c r="C314">
        <v>181120</v>
      </c>
      <c r="D314">
        <v>72246</v>
      </c>
      <c r="E314">
        <v>15621</v>
      </c>
      <c r="F314">
        <v>10656</v>
      </c>
      <c r="G314">
        <v>19183</v>
      </c>
    </row>
    <row r="315" spans="1:7">
      <c r="A315" t="s">
        <v>723</v>
      </c>
      <c r="B315" t="s">
        <v>1210</v>
      </c>
      <c r="C315">
        <v>10034014</v>
      </c>
      <c r="D315">
        <v>948006</v>
      </c>
      <c r="E315">
        <v>27927</v>
      </c>
      <c r="F315">
        <v>14807</v>
      </c>
      <c r="G315">
        <v>61359</v>
      </c>
    </row>
    <row r="316" spans="1:7">
      <c r="A316" t="s">
        <v>725</v>
      </c>
      <c r="B316" t="s">
        <v>1211</v>
      </c>
      <c r="C316">
        <v>75846</v>
      </c>
      <c r="D316">
        <v>31523</v>
      </c>
      <c r="E316">
        <v>6467</v>
      </c>
      <c r="F316">
        <v>4351</v>
      </c>
      <c r="G316">
        <v>8546</v>
      </c>
    </row>
    <row r="317" spans="1:7">
      <c r="A317" t="s">
        <v>727</v>
      </c>
      <c r="B317" t="s">
        <v>1212</v>
      </c>
      <c r="C317">
        <v>9530920</v>
      </c>
      <c r="D317">
        <v>846013</v>
      </c>
      <c r="E317">
        <v>24171</v>
      </c>
      <c r="F317">
        <v>12757</v>
      </c>
      <c r="G317">
        <v>56303</v>
      </c>
    </row>
    <row r="318" spans="1:7">
      <c r="A318" t="s">
        <v>729</v>
      </c>
      <c r="B318" t="s">
        <v>1213</v>
      </c>
      <c r="C318">
        <v>71801</v>
      </c>
      <c r="D318">
        <v>30043</v>
      </c>
      <c r="E318">
        <v>5915</v>
      </c>
      <c r="F318">
        <v>3941</v>
      </c>
      <c r="G318">
        <v>7997</v>
      </c>
    </row>
    <row r="319" spans="1:7">
      <c r="A319" t="s">
        <v>731</v>
      </c>
      <c r="B319" t="s">
        <v>1214</v>
      </c>
      <c r="C319">
        <v>6881183</v>
      </c>
      <c r="D319">
        <v>621212</v>
      </c>
      <c r="E319">
        <v>18768</v>
      </c>
      <c r="F319">
        <v>8857</v>
      </c>
      <c r="G319">
        <v>45233</v>
      </c>
    </row>
    <row r="320" spans="1:7">
      <c r="A320" t="s">
        <v>733</v>
      </c>
      <c r="B320" t="s">
        <v>1215</v>
      </c>
      <c r="C320">
        <v>52882</v>
      </c>
      <c r="D320">
        <v>26652</v>
      </c>
      <c r="E320">
        <v>5400</v>
      </c>
      <c r="F320">
        <v>3171</v>
      </c>
      <c r="G320">
        <v>7373</v>
      </c>
    </row>
    <row r="321" spans="1:7">
      <c r="A321" t="s">
        <v>735</v>
      </c>
      <c r="B321" t="s">
        <v>1216</v>
      </c>
      <c r="C321">
        <v>898838</v>
      </c>
      <c r="D321">
        <v>75325</v>
      </c>
      <c r="E321">
        <v>3389</v>
      </c>
      <c r="F321">
        <v>2027</v>
      </c>
      <c r="G321">
        <v>6529</v>
      </c>
    </row>
    <row r="322" spans="1:7">
      <c r="A322" t="s">
        <v>737</v>
      </c>
      <c r="B322" t="s">
        <v>1217</v>
      </c>
      <c r="C322">
        <v>24632</v>
      </c>
      <c r="D322">
        <v>8904</v>
      </c>
      <c r="E322">
        <v>1536</v>
      </c>
      <c r="F322">
        <v>1088</v>
      </c>
      <c r="G322">
        <v>2554</v>
      </c>
    </row>
    <row r="323" spans="1:7">
      <c r="A323" t="s">
        <v>739</v>
      </c>
      <c r="B323" t="s">
        <v>1218</v>
      </c>
      <c r="C323">
        <v>36733</v>
      </c>
      <c r="D323">
        <v>1815</v>
      </c>
      <c r="E323">
        <v>271</v>
      </c>
      <c r="F323">
        <v>271</v>
      </c>
      <c r="G323">
        <v>541</v>
      </c>
    </row>
    <row r="324" spans="1:7">
      <c r="A324" t="s">
        <v>741</v>
      </c>
      <c r="B324" t="s">
        <v>1219</v>
      </c>
      <c r="C324">
        <v>4297</v>
      </c>
      <c r="D324">
        <v>877</v>
      </c>
      <c r="E324">
        <v>321</v>
      </c>
      <c r="F324">
        <v>321</v>
      </c>
      <c r="G324">
        <v>528</v>
      </c>
    </row>
    <row r="325" spans="1:7">
      <c r="A325" t="s">
        <v>743</v>
      </c>
      <c r="B325" t="s">
        <v>1220</v>
      </c>
      <c r="C325">
        <v>2216976</v>
      </c>
      <c r="D325">
        <v>169638</v>
      </c>
      <c r="E325">
        <v>2688</v>
      </c>
      <c r="F325">
        <v>1918</v>
      </c>
      <c r="G325">
        <v>6741</v>
      </c>
    </row>
    <row r="326" spans="1:7">
      <c r="A326" t="s">
        <v>745</v>
      </c>
      <c r="B326" t="s">
        <v>1221</v>
      </c>
      <c r="C326">
        <v>46623</v>
      </c>
      <c r="D326">
        <v>13851</v>
      </c>
      <c r="E326">
        <v>1316</v>
      </c>
      <c r="F326">
        <v>1098</v>
      </c>
      <c r="G326">
        <v>2327</v>
      </c>
    </row>
    <row r="327" spans="1:7">
      <c r="A327" t="s">
        <v>747</v>
      </c>
      <c r="B327" t="s">
        <v>1222</v>
      </c>
      <c r="C327">
        <v>503094</v>
      </c>
      <c r="D327">
        <v>101993</v>
      </c>
      <c r="E327">
        <v>3756</v>
      </c>
      <c r="F327">
        <v>2050</v>
      </c>
      <c r="G327">
        <v>5056</v>
      </c>
    </row>
    <row r="328" spans="1:7">
      <c r="A328" t="s">
        <v>749</v>
      </c>
      <c r="B328" t="s">
        <v>1223</v>
      </c>
      <c r="C328">
        <v>18317</v>
      </c>
      <c r="D328">
        <v>9168</v>
      </c>
      <c r="E328">
        <v>2070</v>
      </c>
      <c r="F328">
        <v>1621</v>
      </c>
      <c r="G328">
        <v>2408</v>
      </c>
    </row>
    <row r="329" spans="1:7">
      <c r="A329" t="s">
        <v>751</v>
      </c>
      <c r="B329" t="s">
        <v>1224</v>
      </c>
      <c r="C329">
        <v>25900804</v>
      </c>
      <c r="D329">
        <v>2291033</v>
      </c>
      <c r="E329">
        <v>100376</v>
      </c>
      <c r="F329">
        <v>75518</v>
      </c>
      <c r="G329">
        <v>179761</v>
      </c>
    </row>
    <row r="330" spans="1:7">
      <c r="A330" t="s">
        <v>753</v>
      </c>
      <c r="B330" t="s">
        <v>1225</v>
      </c>
      <c r="C330">
        <v>117555</v>
      </c>
      <c r="D330">
        <v>42082</v>
      </c>
      <c r="E330">
        <v>11458</v>
      </c>
      <c r="F330">
        <v>7583</v>
      </c>
      <c r="G330">
        <v>13110</v>
      </c>
    </row>
    <row r="331" spans="1:7">
      <c r="A331" t="s">
        <v>755</v>
      </c>
      <c r="B331" t="s">
        <v>1226</v>
      </c>
      <c r="C331">
        <v>22960642</v>
      </c>
      <c r="D331">
        <v>1824476</v>
      </c>
      <c r="E331">
        <v>86046</v>
      </c>
      <c r="F331">
        <v>64641</v>
      </c>
      <c r="G331">
        <v>153808</v>
      </c>
    </row>
    <row r="332" spans="1:7">
      <c r="A332" t="s">
        <v>757</v>
      </c>
      <c r="B332" t="s">
        <v>1227</v>
      </c>
      <c r="C332">
        <v>108294</v>
      </c>
      <c r="D332">
        <v>36266</v>
      </c>
      <c r="E332">
        <v>9831</v>
      </c>
      <c r="F332">
        <v>6286</v>
      </c>
      <c r="G332">
        <v>11231</v>
      </c>
    </row>
    <row r="333" spans="1:7">
      <c r="A333" t="s">
        <v>759</v>
      </c>
      <c r="B333" t="s">
        <v>1228</v>
      </c>
      <c r="C333">
        <v>17740641</v>
      </c>
      <c r="D333">
        <v>1487279</v>
      </c>
      <c r="E333">
        <v>74127</v>
      </c>
      <c r="F333">
        <v>54178</v>
      </c>
      <c r="G333">
        <v>130103</v>
      </c>
    </row>
    <row r="334" spans="1:7">
      <c r="A334" t="s">
        <v>761</v>
      </c>
      <c r="B334" t="s">
        <v>1229</v>
      </c>
      <c r="C334">
        <v>82292</v>
      </c>
      <c r="D334">
        <v>30837</v>
      </c>
      <c r="E334">
        <v>9477</v>
      </c>
      <c r="F334">
        <v>5839</v>
      </c>
      <c r="G334">
        <v>10439</v>
      </c>
    </row>
    <row r="335" spans="1:7">
      <c r="A335" t="s">
        <v>763</v>
      </c>
      <c r="B335" t="s">
        <v>1230</v>
      </c>
      <c r="C335">
        <v>3064865</v>
      </c>
      <c r="D335">
        <v>246079</v>
      </c>
      <c r="E335">
        <v>11470</v>
      </c>
      <c r="F335">
        <v>8667</v>
      </c>
      <c r="G335">
        <v>21844</v>
      </c>
    </row>
    <row r="336" spans="1:7">
      <c r="A336" t="s">
        <v>765</v>
      </c>
      <c r="B336" t="s">
        <v>1231</v>
      </c>
      <c r="C336">
        <v>44108</v>
      </c>
      <c r="D336">
        <v>15428</v>
      </c>
      <c r="E336">
        <v>2802</v>
      </c>
      <c r="F336">
        <v>2157</v>
      </c>
      <c r="G336">
        <v>3756</v>
      </c>
    </row>
    <row r="337" spans="1:7">
      <c r="A337" t="s">
        <v>767</v>
      </c>
      <c r="B337" t="s">
        <v>1232</v>
      </c>
      <c r="C337">
        <v>685188</v>
      </c>
      <c r="D337">
        <v>47587</v>
      </c>
      <c r="E337">
        <v>786</v>
      </c>
      <c r="F337">
        <v>264</v>
      </c>
      <c r="G337">
        <v>1459</v>
      </c>
    </row>
    <row r="338" spans="1:7">
      <c r="A338" t="s">
        <v>769</v>
      </c>
      <c r="B338" t="s">
        <v>1233</v>
      </c>
      <c r="C338">
        <v>14396</v>
      </c>
      <c r="D338">
        <v>5346</v>
      </c>
      <c r="E338">
        <v>618</v>
      </c>
      <c r="F338">
        <v>258</v>
      </c>
      <c r="G338">
        <v>757</v>
      </c>
    </row>
    <row r="339" spans="1:7">
      <c r="A339" t="s">
        <v>771</v>
      </c>
      <c r="B339" t="s">
        <v>1234</v>
      </c>
      <c r="C339">
        <v>2689233</v>
      </c>
      <c r="D339">
        <v>111300</v>
      </c>
      <c r="E339">
        <v>3684</v>
      </c>
      <c r="F339">
        <v>2983</v>
      </c>
      <c r="G339">
        <v>6915</v>
      </c>
    </row>
    <row r="340" spans="1:7">
      <c r="A340" t="s">
        <v>773</v>
      </c>
      <c r="B340" t="s">
        <v>1235</v>
      </c>
      <c r="C340">
        <v>46823</v>
      </c>
      <c r="D340">
        <v>8832</v>
      </c>
      <c r="E340">
        <v>1621</v>
      </c>
      <c r="F340">
        <v>1514</v>
      </c>
      <c r="G340">
        <v>2227</v>
      </c>
    </row>
    <row r="341" spans="1:7">
      <c r="A341" t="s">
        <v>775</v>
      </c>
      <c r="B341" t="s">
        <v>1236</v>
      </c>
      <c r="C341">
        <v>2940162</v>
      </c>
      <c r="D341">
        <v>466557</v>
      </c>
      <c r="E341">
        <v>14330</v>
      </c>
      <c r="F341">
        <v>10877</v>
      </c>
      <c r="G341">
        <v>25953</v>
      </c>
    </row>
    <row r="342" spans="1:7">
      <c r="A342" t="s">
        <v>777</v>
      </c>
      <c r="B342" t="s">
        <v>1237</v>
      </c>
      <c r="C342">
        <v>38531</v>
      </c>
      <c r="D342">
        <v>17020</v>
      </c>
      <c r="E342">
        <v>3288</v>
      </c>
      <c r="F342">
        <v>2674</v>
      </c>
      <c r="G342">
        <v>4202</v>
      </c>
    </row>
    <row r="343" spans="1:7">
      <c r="A343" t="s">
        <v>779</v>
      </c>
      <c r="B343" t="s">
        <v>1238</v>
      </c>
      <c r="C343">
        <v>7591668</v>
      </c>
      <c r="D343">
        <v>494230</v>
      </c>
      <c r="E343">
        <v>13919</v>
      </c>
      <c r="F343">
        <v>8360</v>
      </c>
      <c r="G343">
        <v>30297</v>
      </c>
    </row>
    <row r="344" spans="1:7">
      <c r="A344" t="s">
        <v>781</v>
      </c>
      <c r="B344" t="s">
        <v>1239</v>
      </c>
      <c r="C344">
        <v>55835</v>
      </c>
      <c r="D344">
        <v>16096</v>
      </c>
      <c r="E344">
        <v>2526</v>
      </c>
      <c r="F344">
        <v>1838</v>
      </c>
      <c r="G344">
        <v>3299</v>
      </c>
    </row>
    <row r="345" spans="1:7">
      <c r="A345" t="s">
        <v>783</v>
      </c>
      <c r="B345" t="s">
        <v>1240</v>
      </c>
      <c r="C345">
        <v>7544302</v>
      </c>
      <c r="D345">
        <v>487611</v>
      </c>
      <c r="E345">
        <v>13771</v>
      </c>
      <c r="F345">
        <v>8212</v>
      </c>
      <c r="G345">
        <v>30013</v>
      </c>
    </row>
    <row r="346" spans="1:7">
      <c r="A346" t="s">
        <v>785</v>
      </c>
      <c r="B346" t="s">
        <v>1241</v>
      </c>
      <c r="C346">
        <v>55022</v>
      </c>
      <c r="D346">
        <v>15636</v>
      </c>
      <c r="E346">
        <v>2498</v>
      </c>
      <c r="F346">
        <v>1796</v>
      </c>
      <c r="G346">
        <v>3303</v>
      </c>
    </row>
    <row r="347" spans="1:7">
      <c r="A347" t="s">
        <v>787</v>
      </c>
      <c r="B347" t="s">
        <v>1242</v>
      </c>
      <c r="C347">
        <v>2376323</v>
      </c>
      <c r="D347">
        <v>153572</v>
      </c>
      <c r="E347">
        <v>6593</v>
      </c>
      <c r="F347">
        <v>4136</v>
      </c>
      <c r="G347">
        <v>13290</v>
      </c>
    </row>
    <row r="348" spans="1:7">
      <c r="A348" t="s">
        <v>789</v>
      </c>
      <c r="B348" t="s">
        <v>1243</v>
      </c>
      <c r="C348">
        <v>28828</v>
      </c>
      <c r="D348">
        <v>9077</v>
      </c>
      <c r="E348">
        <v>1974</v>
      </c>
      <c r="F348">
        <v>1191</v>
      </c>
      <c r="G348">
        <v>2805</v>
      </c>
    </row>
    <row r="349" spans="1:7">
      <c r="A349" t="s">
        <v>791</v>
      </c>
      <c r="B349" t="s">
        <v>1244</v>
      </c>
      <c r="C349">
        <v>2433064</v>
      </c>
      <c r="D349">
        <v>128129</v>
      </c>
      <c r="E349">
        <v>3725</v>
      </c>
      <c r="F349">
        <v>2242</v>
      </c>
      <c r="G349">
        <v>9870</v>
      </c>
    </row>
    <row r="350" spans="1:7">
      <c r="A350" t="s">
        <v>793</v>
      </c>
      <c r="B350" t="s">
        <v>1245</v>
      </c>
      <c r="C350">
        <v>31549</v>
      </c>
      <c r="D350">
        <v>7442</v>
      </c>
      <c r="E350">
        <v>1220</v>
      </c>
      <c r="F350">
        <v>884</v>
      </c>
      <c r="G350">
        <v>1939</v>
      </c>
    </row>
    <row r="351" spans="1:7">
      <c r="A351" t="s">
        <v>795</v>
      </c>
      <c r="B351" t="s">
        <v>1246</v>
      </c>
      <c r="C351">
        <v>7306569</v>
      </c>
      <c r="D351">
        <v>468713</v>
      </c>
      <c r="E351">
        <v>13222</v>
      </c>
      <c r="F351">
        <v>7710</v>
      </c>
      <c r="G351">
        <v>29208</v>
      </c>
    </row>
    <row r="352" spans="1:7">
      <c r="A352" t="s">
        <v>797</v>
      </c>
      <c r="B352" t="s">
        <v>1247</v>
      </c>
      <c r="C352">
        <v>53334</v>
      </c>
      <c r="D352">
        <v>15496</v>
      </c>
      <c r="E352">
        <v>2463</v>
      </c>
      <c r="F352">
        <v>1708</v>
      </c>
      <c r="G352">
        <v>3238</v>
      </c>
    </row>
    <row r="353" spans="1:7">
      <c r="A353" t="s">
        <v>799</v>
      </c>
      <c r="B353" t="s">
        <v>1248</v>
      </c>
      <c r="C353">
        <v>714953</v>
      </c>
      <c r="D353">
        <v>47983</v>
      </c>
      <c r="E353">
        <v>708</v>
      </c>
      <c r="F353">
        <v>588</v>
      </c>
      <c r="G353">
        <v>2085</v>
      </c>
    </row>
    <row r="354" spans="1:7">
      <c r="A354" t="s">
        <v>801</v>
      </c>
      <c r="B354" t="s">
        <v>1249</v>
      </c>
      <c r="C354">
        <v>15732</v>
      </c>
      <c r="D354">
        <v>4497</v>
      </c>
      <c r="E354">
        <v>404</v>
      </c>
      <c r="F354">
        <v>389</v>
      </c>
      <c r="G354">
        <v>961</v>
      </c>
    </row>
    <row r="355" spans="1:7">
      <c r="A355" t="s">
        <v>803</v>
      </c>
      <c r="B355" t="s">
        <v>1250</v>
      </c>
      <c r="C355">
        <v>47366</v>
      </c>
      <c r="D355">
        <v>6619</v>
      </c>
      <c r="E355">
        <v>148</v>
      </c>
      <c r="F355">
        <v>148</v>
      </c>
      <c r="G355">
        <v>284</v>
      </c>
    </row>
    <row r="356" spans="1:7">
      <c r="A356" t="s">
        <v>805</v>
      </c>
      <c r="B356" t="s">
        <v>1251</v>
      </c>
      <c r="C356">
        <v>4390</v>
      </c>
      <c r="D356">
        <v>1799</v>
      </c>
      <c r="E356">
        <v>225</v>
      </c>
      <c r="F356">
        <v>225</v>
      </c>
      <c r="G356">
        <v>315</v>
      </c>
    </row>
    <row r="357" spans="1:7">
      <c r="A357" t="s">
        <v>807</v>
      </c>
      <c r="B357" t="s">
        <v>1252</v>
      </c>
      <c r="C357">
        <v>135852245</v>
      </c>
      <c r="D357">
        <v>10937083</v>
      </c>
      <c r="E357">
        <v>671756</v>
      </c>
      <c r="F357">
        <v>492727</v>
      </c>
      <c r="G357">
        <v>1201214</v>
      </c>
    </row>
    <row r="358" spans="1:7">
      <c r="A358" t="s">
        <v>809</v>
      </c>
      <c r="B358" t="s">
        <v>1253</v>
      </c>
      <c r="C358">
        <v>389494</v>
      </c>
      <c r="D358">
        <v>89396</v>
      </c>
      <c r="E358">
        <v>20333</v>
      </c>
      <c r="F358">
        <v>16867</v>
      </c>
      <c r="G358">
        <v>25867</v>
      </c>
    </row>
    <row r="359" spans="1:7">
      <c r="A359" t="s">
        <v>811</v>
      </c>
      <c r="B359" t="s">
        <v>1254</v>
      </c>
      <c r="C359">
        <v>25267636</v>
      </c>
      <c r="D359">
        <v>2239679</v>
      </c>
      <c r="E359">
        <v>133918</v>
      </c>
      <c r="F359">
        <v>92059</v>
      </c>
      <c r="G359">
        <v>254025</v>
      </c>
    </row>
    <row r="360" spans="1:7">
      <c r="A360" t="s">
        <v>813</v>
      </c>
      <c r="B360" t="s">
        <v>1255</v>
      </c>
      <c r="C360">
        <v>141831</v>
      </c>
      <c r="D360">
        <v>35987</v>
      </c>
      <c r="E360">
        <v>10171</v>
      </c>
      <c r="F360">
        <v>7790</v>
      </c>
      <c r="G360">
        <v>12850</v>
      </c>
    </row>
    <row r="361" spans="1:7">
      <c r="A361" t="s">
        <v>815</v>
      </c>
      <c r="B361" t="s">
        <v>1256</v>
      </c>
      <c r="C361">
        <v>24579380</v>
      </c>
      <c r="D361">
        <v>2106258</v>
      </c>
      <c r="E361">
        <v>130500</v>
      </c>
      <c r="F361">
        <v>90191</v>
      </c>
      <c r="G361">
        <v>242228</v>
      </c>
    </row>
    <row r="362" spans="1:7">
      <c r="A362" t="s">
        <v>817</v>
      </c>
      <c r="B362" t="s">
        <v>1257</v>
      </c>
      <c r="C362">
        <v>138432</v>
      </c>
      <c r="D362">
        <v>31743</v>
      </c>
      <c r="E362">
        <v>10090</v>
      </c>
      <c r="F362">
        <v>7740</v>
      </c>
      <c r="G362">
        <v>12492</v>
      </c>
    </row>
    <row r="363" spans="1:7">
      <c r="A363" t="s">
        <v>819</v>
      </c>
      <c r="B363" t="s">
        <v>1258</v>
      </c>
      <c r="C363">
        <v>20854750</v>
      </c>
      <c r="D363">
        <v>1764694</v>
      </c>
      <c r="E363">
        <v>112584</v>
      </c>
      <c r="F363">
        <v>80654</v>
      </c>
      <c r="G363">
        <v>211647</v>
      </c>
    </row>
    <row r="364" spans="1:7">
      <c r="A364" t="s">
        <v>821</v>
      </c>
      <c r="B364" t="s">
        <v>1259</v>
      </c>
      <c r="C364">
        <v>121613</v>
      </c>
      <c r="D364">
        <v>32349</v>
      </c>
      <c r="E364">
        <v>9344</v>
      </c>
      <c r="F364">
        <v>7573</v>
      </c>
      <c r="G364">
        <v>11533</v>
      </c>
    </row>
    <row r="365" spans="1:7">
      <c r="A365" t="s">
        <v>823</v>
      </c>
      <c r="B365" t="s">
        <v>1260</v>
      </c>
      <c r="C365">
        <v>2126038</v>
      </c>
      <c r="D365">
        <v>190771</v>
      </c>
      <c r="E365">
        <v>12697</v>
      </c>
      <c r="F365">
        <v>9081</v>
      </c>
      <c r="G365">
        <v>19990</v>
      </c>
    </row>
    <row r="366" spans="1:7">
      <c r="A366" t="s">
        <v>825</v>
      </c>
      <c r="B366" t="s">
        <v>1261</v>
      </c>
      <c r="C366">
        <v>40738</v>
      </c>
      <c r="D366">
        <v>13399</v>
      </c>
      <c r="E366">
        <v>4836</v>
      </c>
      <c r="F366">
        <v>3270</v>
      </c>
      <c r="G366">
        <v>5406</v>
      </c>
    </row>
    <row r="367" spans="1:7">
      <c r="A367" t="s">
        <v>827</v>
      </c>
      <c r="B367" t="s">
        <v>1262</v>
      </c>
      <c r="C367">
        <v>50538</v>
      </c>
      <c r="D367">
        <v>4003</v>
      </c>
      <c r="E367">
        <v>0</v>
      </c>
      <c r="F367">
        <v>0</v>
      </c>
      <c r="G367">
        <v>293</v>
      </c>
    </row>
    <row r="368" spans="1:7">
      <c r="A368" t="s">
        <v>829</v>
      </c>
      <c r="B368" t="s">
        <v>1263</v>
      </c>
      <c r="C368">
        <v>4563</v>
      </c>
      <c r="D368">
        <v>1321</v>
      </c>
      <c r="E368">
        <v>249</v>
      </c>
      <c r="F368">
        <v>249</v>
      </c>
      <c r="G368">
        <v>353</v>
      </c>
    </row>
    <row r="369" spans="1:7">
      <c r="A369" t="s">
        <v>831</v>
      </c>
      <c r="B369" t="s">
        <v>1264</v>
      </c>
      <c r="C369">
        <v>2473608</v>
      </c>
      <c r="D369">
        <v>194047</v>
      </c>
      <c r="E369">
        <v>7954</v>
      </c>
      <c r="F369">
        <v>3976</v>
      </c>
      <c r="G369">
        <v>14192</v>
      </c>
    </row>
    <row r="370" spans="1:7">
      <c r="A370" t="s">
        <v>833</v>
      </c>
      <c r="B370" t="s">
        <v>1265</v>
      </c>
      <c r="C370">
        <v>42768</v>
      </c>
      <c r="D370">
        <v>12244</v>
      </c>
      <c r="E370">
        <v>3758</v>
      </c>
      <c r="F370">
        <v>2011</v>
      </c>
      <c r="G370">
        <v>4391</v>
      </c>
    </row>
    <row r="371" spans="1:7">
      <c r="A371" t="s">
        <v>835</v>
      </c>
      <c r="B371" t="s">
        <v>1266</v>
      </c>
      <c r="C371">
        <v>688256</v>
      </c>
      <c r="D371">
        <v>133421</v>
      </c>
      <c r="E371">
        <v>3418</v>
      </c>
      <c r="F371">
        <v>1868</v>
      </c>
      <c r="G371">
        <v>11797</v>
      </c>
    </row>
    <row r="372" spans="1:7">
      <c r="A372" t="s">
        <v>837</v>
      </c>
      <c r="B372" t="s">
        <v>1267</v>
      </c>
      <c r="C372">
        <v>19781</v>
      </c>
      <c r="D372">
        <v>13654</v>
      </c>
      <c r="E372">
        <v>1201</v>
      </c>
      <c r="F372">
        <v>732</v>
      </c>
      <c r="G372">
        <v>4846</v>
      </c>
    </row>
    <row r="373" spans="1:7">
      <c r="A373" t="s">
        <v>839</v>
      </c>
      <c r="B373" t="s">
        <v>1268</v>
      </c>
      <c r="C373">
        <v>87226057</v>
      </c>
      <c r="D373">
        <v>7154120</v>
      </c>
      <c r="E373">
        <v>466522</v>
      </c>
      <c r="F373">
        <v>354577</v>
      </c>
      <c r="G373">
        <v>809432</v>
      </c>
    </row>
    <row r="374" spans="1:7">
      <c r="A374" t="s">
        <v>841</v>
      </c>
      <c r="B374" t="s">
        <v>1269</v>
      </c>
      <c r="C374">
        <v>241857</v>
      </c>
      <c r="D374">
        <v>60283</v>
      </c>
      <c r="E374">
        <v>13339</v>
      </c>
      <c r="F374">
        <v>11941</v>
      </c>
      <c r="G374">
        <v>17423</v>
      </c>
    </row>
    <row r="375" spans="1:7">
      <c r="A375" t="s">
        <v>843</v>
      </c>
      <c r="B375" t="s">
        <v>1270</v>
      </c>
      <c r="C375">
        <v>82842821</v>
      </c>
      <c r="D375">
        <v>6465350</v>
      </c>
      <c r="E375">
        <v>436974</v>
      </c>
      <c r="F375">
        <v>335805</v>
      </c>
      <c r="G375">
        <v>753117</v>
      </c>
    </row>
    <row r="376" spans="1:7">
      <c r="A376" t="s">
        <v>845</v>
      </c>
      <c r="B376" t="s">
        <v>1271</v>
      </c>
      <c r="C376">
        <v>237137</v>
      </c>
      <c r="D376">
        <v>55546</v>
      </c>
      <c r="E376">
        <v>12452</v>
      </c>
      <c r="F376">
        <v>11686</v>
      </c>
      <c r="G376">
        <v>16842</v>
      </c>
    </row>
    <row r="377" spans="1:7">
      <c r="A377" t="s">
        <v>847</v>
      </c>
      <c r="B377" t="s">
        <v>1272</v>
      </c>
      <c r="C377">
        <v>71527900</v>
      </c>
      <c r="D377">
        <v>5660037</v>
      </c>
      <c r="E377">
        <v>389502</v>
      </c>
      <c r="F377">
        <v>304419</v>
      </c>
      <c r="G377">
        <v>672286</v>
      </c>
    </row>
    <row r="378" spans="1:7">
      <c r="A378" t="s">
        <v>849</v>
      </c>
      <c r="B378" t="s">
        <v>1273</v>
      </c>
      <c r="C378">
        <v>223570</v>
      </c>
      <c r="D378">
        <v>51960</v>
      </c>
      <c r="E378">
        <v>13399</v>
      </c>
      <c r="F378">
        <v>11387</v>
      </c>
      <c r="G378">
        <v>16749</v>
      </c>
    </row>
    <row r="379" spans="1:7">
      <c r="A379" t="s">
        <v>851</v>
      </c>
      <c r="B379" t="s">
        <v>1274</v>
      </c>
      <c r="C379">
        <v>9211348</v>
      </c>
      <c r="D379">
        <v>731826</v>
      </c>
      <c r="E379">
        <v>49154</v>
      </c>
      <c r="F379">
        <v>38917</v>
      </c>
      <c r="G379">
        <v>76260</v>
      </c>
    </row>
    <row r="380" spans="1:7">
      <c r="A380" t="s">
        <v>853</v>
      </c>
      <c r="B380" t="s">
        <v>1275</v>
      </c>
      <c r="C380">
        <v>68189</v>
      </c>
      <c r="D380">
        <v>24176</v>
      </c>
      <c r="E380">
        <v>5421</v>
      </c>
      <c r="F380">
        <v>4758</v>
      </c>
      <c r="G380">
        <v>7072</v>
      </c>
    </row>
    <row r="381" spans="1:7">
      <c r="A381" t="s">
        <v>855</v>
      </c>
      <c r="B381" t="s">
        <v>1276</v>
      </c>
      <c r="C381">
        <v>1254101</v>
      </c>
      <c r="D381">
        <v>91339</v>
      </c>
      <c r="E381">
        <v>3359</v>
      </c>
      <c r="F381">
        <v>2134</v>
      </c>
      <c r="G381">
        <v>8597</v>
      </c>
    </row>
    <row r="382" spans="1:7">
      <c r="A382" t="s">
        <v>857</v>
      </c>
      <c r="B382" t="s">
        <v>1277</v>
      </c>
      <c r="C382">
        <v>21534</v>
      </c>
      <c r="D382">
        <v>7769</v>
      </c>
      <c r="E382">
        <v>1586</v>
      </c>
      <c r="F382">
        <v>897</v>
      </c>
      <c r="G382">
        <v>2311</v>
      </c>
    </row>
    <row r="383" spans="1:7">
      <c r="A383" t="s">
        <v>859</v>
      </c>
      <c r="B383" t="s">
        <v>1278</v>
      </c>
      <c r="C383">
        <v>4072237</v>
      </c>
      <c r="D383">
        <v>178273</v>
      </c>
      <c r="E383">
        <v>7197</v>
      </c>
      <c r="F383">
        <v>4662</v>
      </c>
      <c r="G383">
        <v>15511</v>
      </c>
    </row>
    <row r="384" spans="1:7">
      <c r="A384" t="s">
        <v>861</v>
      </c>
      <c r="B384" t="s">
        <v>1279</v>
      </c>
      <c r="C384">
        <v>42697</v>
      </c>
      <c r="D384">
        <v>9772</v>
      </c>
      <c r="E384">
        <v>2372</v>
      </c>
      <c r="F384">
        <v>1846</v>
      </c>
      <c r="G384">
        <v>3779</v>
      </c>
    </row>
    <row r="385" spans="1:7">
      <c r="A385" t="s">
        <v>863</v>
      </c>
      <c r="B385" t="s">
        <v>1280</v>
      </c>
      <c r="C385">
        <v>4383236</v>
      </c>
      <c r="D385">
        <v>688770</v>
      </c>
      <c r="E385">
        <v>29548</v>
      </c>
      <c r="F385">
        <v>18772</v>
      </c>
      <c r="G385">
        <v>56315</v>
      </c>
    </row>
    <row r="386" spans="1:7">
      <c r="A386" t="s">
        <v>865</v>
      </c>
      <c r="B386" t="s">
        <v>1281</v>
      </c>
      <c r="C386">
        <v>51642</v>
      </c>
      <c r="D386">
        <v>24502</v>
      </c>
      <c r="E386">
        <v>6021</v>
      </c>
      <c r="F386">
        <v>3897</v>
      </c>
      <c r="G386">
        <v>9033</v>
      </c>
    </row>
    <row r="387" spans="1:7">
      <c r="A387" t="s">
        <v>867</v>
      </c>
      <c r="B387" t="s">
        <v>1282</v>
      </c>
      <c r="C387">
        <v>23358552</v>
      </c>
      <c r="D387">
        <v>1543284</v>
      </c>
      <c r="E387">
        <v>71316</v>
      </c>
      <c r="F387">
        <v>46091</v>
      </c>
      <c r="G387">
        <v>137757</v>
      </c>
    </row>
    <row r="388" spans="1:7">
      <c r="A388" t="s">
        <v>869</v>
      </c>
      <c r="B388" t="s">
        <v>1283</v>
      </c>
      <c r="C388">
        <v>80982</v>
      </c>
      <c r="D388">
        <v>21589</v>
      </c>
      <c r="E388">
        <v>4121</v>
      </c>
      <c r="F388">
        <v>3777</v>
      </c>
      <c r="G388">
        <v>5766</v>
      </c>
    </row>
    <row r="389" spans="1:7">
      <c r="A389" t="s">
        <v>871</v>
      </c>
      <c r="B389" t="s">
        <v>1284</v>
      </c>
      <c r="C389">
        <v>23261130</v>
      </c>
      <c r="D389">
        <v>1530618</v>
      </c>
      <c r="E389">
        <v>70975</v>
      </c>
      <c r="F389">
        <v>45711</v>
      </c>
      <c r="G389">
        <v>136992</v>
      </c>
    </row>
    <row r="390" spans="1:7">
      <c r="A390" t="s">
        <v>873</v>
      </c>
      <c r="B390" t="s">
        <v>1285</v>
      </c>
      <c r="C390">
        <v>80994</v>
      </c>
      <c r="D390">
        <v>21315</v>
      </c>
      <c r="E390">
        <v>4067</v>
      </c>
      <c r="F390">
        <v>3753</v>
      </c>
      <c r="G390">
        <v>5699</v>
      </c>
    </row>
    <row r="391" spans="1:7">
      <c r="A391" t="s">
        <v>875</v>
      </c>
      <c r="B391" t="s">
        <v>1286</v>
      </c>
      <c r="C391">
        <v>9819169</v>
      </c>
      <c r="D391">
        <v>614517</v>
      </c>
      <c r="E391">
        <v>36123</v>
      </c>
      <c r="F391">
        <v>24872</v>
      </c>
      <c r="G391">
        <v>63944</v>
      </c>
    </row>
    <row r="392" spans="1:7">
      <c r="A392" t="s">
        <v>877</v>
      </c>
      <c r="B392" t="s">
        <v>1287</v>
      </c>
      <c r="C392">
        <v>63443</v>
      </c>
      <c r="D392">
        <v>13811</v>
      </c>
      <c r="E392">
        <v>3572</v>
      </c>
      <c r="F392">
        <v>2902</v>
      </c>
      <c r="G392">
        <v>4753</v>
      </c>
    </row>
    <row r="393" spans="1:7">
      <c r="A393" t="s">
        <v>879</v>
      </c>
      <c r="B393" t="s">
        <v>1288</v>
      </c>
      <c r="C393">
        <v>7196556</v>
      </c>
      <c r="D393">
        <v>414428</v>
      </c>
      <c r="E393">
        <v>21063</v>
      </c>
      <c r="F393">
        <v>13616</v>
      </c>
      <c r="G393">
        <v>41718</v>
      </c>
    </row>
    <row r="394" spans="1:7">
      <c r="A394" t="s">
        <v>881</v>
      </c>
      <c r="B394" t="s">
        <v>1289</v>
      </c>
      <c r="C394">
        <v>49055</v>
      </c>
      <c r="D394">
        <v>12803</v>
      </c>
      <c r="E394">
        <v>3250</v>
      </c>
      <c r="F394">
        <v>2079</v>
      </c>
      <c r="G394">
        <v>4191</v>
      </c>
    </row>
    <row r="395" spans="1:7">
      <c r="A395" t="s">
        <v>883</v>
      </c>
      <c r="B395" t="s">
        <v>1290</v>
      </c>
      <c r="C395">
        <v>21942328</v>
      </c>
      <c r="D395">
        <v>1439372</v>
      </c>
      <c r="E395">
        <v>66548</v>
      </c>
      <c r="F395">
        <v>42653</v>
      </c>
      <c r="G395">
        <v>128953</v>
      </c>
    </row>
    <row r="396" spans="1:7">
      <c r="A396" t="s">
        <v>885</v>
      </c>
      <c r="B396" t="s">
        <v>1291</v>
      </c>
      <c r="C396">
        <v>80608</v>
      </c>
      <c r="D396">
        <v>20961</v>
      </c>
      <c r="E396">
        <v>4020</v>
      </c>
      <c r="F396">
        <v>3681</v>
      </c>
      <c r="G396">
        <v>5886</v>
      </c>
    </row>
    <row r="397" spans="1:7">
      <c r="A397" t="s">
        <v>887</v>
      </c>
      <c r="B397" t="s">
        <v>1292</v>
      </c>
      <c r="C397">
        <v>1627860</v>
      </c>
      <c r="D397">
        <v>111714</v>
      </c>
      <c r="E397">
        <v>5338</v>
      </c>
      <c r="F397">
        <v>3708</v>
      </c>
      <c r="G397">
        <v>9334</v>
      </c>
    </row>
    <row r="398" spans="1:7">
      <c r="A398" t="s">
        <v>889</v>
      </c>
      <c r="B398" t="s">
        <v>1293</v>
      </c>
      <c r="C398">
        <v>19825</v>
      </c>
      <c r="D398">
        <v>6901</v>
      </c>
      <c r="E398">
        <v>1118</v>
      </c>
      <c r="F398">
        <v>901</v>
      </c>
      <c r="G398">
        <v>1684</v>
      </c>
    </row>
    <row r="399" spans="1:7">
      <c r="A399" t="s">
        <v>891</v>
      </c>
      <c r="B399" t="s">
        <v>1294</v>
      </c>
      <c r="C399">
        <v>97422</v>
      </c>
      <c r="D399">
        <v>12666</v>
      </c>
      <c r="E399">
        <v>341</v>
      </c>
      <c r="F399">
        <v>380</v>
      </c>
      <c r="G399">
        <v>765</v>
      </c>
    </row>
    <row r="400" spans="1:7">
      <c r="A400" t="s">
        <v>893</v>
      </c>
      <c r="B400" t="s">
        <v>1295</v>
      </c>
      <c r="C400">
        <v>5488</v>
      </c>
      <c r="D400">
        <v>2253</v>
      </c>
      <c r="E400">
        <v>242</v>
      </c>
      <c r="F400">
        <v>247</v>
      </c>
      <c r="G400">
        <v>430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B4C75-6C52-49B9-8DA4-C801BD6D9A03}">
  <dimension ref="A1:N402"/>
  <sheetViews>
    <sheetView zoomScale="70" zoomScaleNormal="70" workbookViewId="0">
      <selection activeCell="P33" sqref="P33"/>
    </sheetView>
  </sheetViews>
  <sheetFormatPr defaultRowHeight="12.75"/>
  <cols>
    <col min="2" max="2" width="68.42578125" customWidth="1"/>
    <col min="4" max="7" width="8.85546875" customWidth="1"/>
  </cols>
  <sheetData>
    <row r="1" spans="1:14">
      <c r="A1" t="s">
        <v>89</v>
      </c>
      <c r="B1" t="s">
        <v>90</v>
      </c>
      <c r="C1" t="s">
        <v>91</v>
      </c>
      <c r="D1" t="s">
        <v>92</v>
      </c>
      <c r="E1" t="s">
        <v>93</v>
      </c>
      <c r="F1" t="s">
        <v>94</v>
      </c>
      <c r="G1" t="s">
        <v>896</v>
      </c>
    </row>
    <row r="2" spans="1:14">
      <c r="A2" t="s">
        <v>96</v>
      </c>
      <c r="B2" t="s">
        <v>97</v>
      </c>
      <c r="C2" t="s">
        <v>5</v>
      </c>
      <c r="D2" t="s">
        <v>6</v>
      </c>
      <c r="E2" t="s">
        <v>7</v>
      </c>
      <c r="F2" t="s">
        <v>8</v>
      </c>
      <c r="G2" t="s">
        <v>897</v>
      </c>
      <c r="I2" t="s">
        <v>63</v>
      </c>
    </row>
    <row r="3" spans="1:14">
      <c r="A3" t="s">
        <v>98</v>
      </c>
      <c r="B3" t="s">
        <v>898</v>
      </c>
      <c r="C3">
        <v>319224591</v>
      </c>
      <c r="D3">
        <v>28286877</v>
      </c>
      <c r="E3">
        <v>1244377</v>
      </c>
      <c r="F3">
        <v>953554</v>
      </c>
      <c r="G3">
        <v>2178476</v>
      </c>
      <c r="I3">
        <v>2019</v>
      </c>
    </row>
    <row r="4" spans="1:14" ht="14.25">
      <c r="A4" t="s">
        <v>100</v>
      </c>
      <c r="B4" t="s">
        <v>899</v>
      </c>
      <c r="C4">
        <v>31688</v>
      </c>
      <c r="D4">
        <v>10126</v>
      </c>
      <c r="E4">
        <v>8031</v>
      </c>
      <c r="F4">
        <v>7935</v>
      </c>
      <c r="G4">
        <v>8335</v>
      </c>
      <c r="J4" s="32" t="s">
        <v>61</v>
      </c>
      <c r="K4" s="32" t="s">
        <v>6</v>
      </c>
      <c r="L4" s="32" t="s">
        <v>60</v>
      </c>
      <c r="M4" s="32" t="s">
        <v>59</v>
      </c>
      <c r="N4" s="32" t="s">
        <v>43</v>
      </c>
    </row>
    <row r="5" spans="1:14" ht="14.25">
      <c r="A5" t="s">
        <v>102</v>
      </c>
      <c r="B5" t="s">
        <v>900</v>
      </c>
      <c r="C5">
        <v>17595332</v>
      </c>
      <c r="D5">
        <v>1714827</v>
      </c>
      <c r="E5">
        <v>72948</v>
      </c>
      <c r="F5">
        <v>65108</v>
      </c>
      <c r="G5">
        <v>104220</v>
      </c>
      <c r="I5" s="32" t="s">
        <v>58</v>
      </c>
      <c r="J5" s="6">
        <f>(SUM(C19,C33,C63,C77,C107,C121,C151,C165,C195,C209)/(SUM(C7,C21,C51,C65,C95,C109,C139,C153,C183,C197)))</f>
        <v>0.18067504724969924</v>
      </c>
      <c r="K5" s="6">
        <f t="shared" ref="K5:N5" si="0">(SUM(D19,D33,D63,D77,D107,D121,D151,D165,D195,D209)/(SUM(D7,D21,D51,D65,D95,D109,D139,D153,D183,D197)))</f>
        <v>0.33091805665637641</v>
      </c>
      <c r="L5" s="6">
        <f t="shared" si="0"/>
        <v>0.29997185613970473</v>
      </c>
      <c r="M5" s="6">
        <f t="shared" si="0"/>
        <v>0.29192477004078482</v>
      </c>
      <c r="N5" s="6">
        <f t="shared" si="0"/>
        <v>0.29520897478239561</v>
      </c>
    </row>
    <row r="6" spans="1:14" ht="14.25">
      <c r="A6" t="s">
        <v>104</v>
      </c>
      <c r="B6" t="s">
        <v>901</v>
      </c>
      <c r="C6">
        <v>127127</v>
      </c>
      <c r="D6">
        <v>48189</v>
      </c>
      <c r="E6">
        <v>9536</v>
      </c>
      <c r="F6">
        <v>8434</v>
      </c>
      <c r="G6">
        <v>11498</v>
      </c>
      <c r="I6" s="32" t="s">
        <v>57</v>
      </c>
      <c r="J6" s="6">
        <f>(SQRT((SQRT(SUMSQ(C20,C34,C64,C78,C108,C122,C152,C166,C196,C210)))^2-(J5^2*(SQRT(SUMSQ(C8,C22,C52,C66,C96,C110,C140,C154,C184,C198)))^2)))/SUM(C7,C21,C51,C65,C95,C109,C139,C153,C183,C197)</f>
        <v>1.0734590704273867E-3</v>
      </c>
      <c r="K6" s="6">
        <f t="shared" ref="K6:N6" si="1">(SQRT((SQRT(SUMSQ(D20,D34,D64,D78,D108,D122,D152,D166,D196,D210)))^2-(K5^2*(SQRT(SUMSQ(D8,D22,D52,D66,D96,D110,D140,D154,D184,D198)))^2)))/SUM(D7,D21,D51,D65,D95,D109,D139,D153,D183,D197)</f>
        <v>4.8382785362062466E-3</v>
      </c>
      <c r="L6" s="6">
        <f t="shared" si="1"/>
        <v>2.8822073934440029E-2</v>
      </c>
      <c r="M6" s="6">
        <f t="shared" si="1"/>
        <v>2.7483279279824836E-2</v>
      </c>
      <c r="N6" s="6">
        <f t="shared" si="1"/>
        <v>2.3184562292807378E-2</v>
      </c>
    </row>
    <row r="7" spans="1:14" ht="14.25">
      <c r="A7" t="s">
        <v>106</v>
      </c>
      <c r="B7" t="s">
        <v>902</v>
      </c>
      <c r="C7">
        <v>5584942</v>
      </c>
      <c r="D7">
        <v>658150</v>
      </c>
      <c r="E7">
        <v>20408</v>
      </c>
      <c r="F7">
        <v>18530</v>
      </c>
      <c r="G7">
        <v>27407</v>
      </c>
      <c r="I7" s="32" t="s">
        <v>56</v>
      </c>
      <c r="J7" s="6">
        <f>J5-J6</f>
        <v>0.17960158817927185</v>
      </c>
      <c r="K7" s="6">
        <f t="shared" ref="K7:N7" si="2">K5-K6</f>
        <v>0.32607977812017019</v>
      </c>
      <c r="L7" s="6">
        <f t="shared" si="2"/>
        <v>0.2711497822052647</v>
      </c>
      <c r="M7" s="6">
        <f t="shared" si="2"/>
        <v>0.26444149076095996</v>
      </c>
      <c r="N7" s="6">
        <f t="shared" si="2"/>
        <v>0.27202441248958825</v>
      </c>
    </row>
    <row r="8" spans="1:14" ht="14.25">
      <c r="A8" t="s">
        <v>108</v>
      </c>
      <c r="B8" t="s">
        <v>903</v>
      </c>
      <c r="C8">
        <v>76390</v>
      </c>
      <c r="D8">
        <v>28753</v>
      </c>
      <c r="E8">
        <v>4907</v>
      </c>
      <c r="F8">
        <v>4554</v>
      </c>
      <c r="G8">
        <v>5748</v>
      </c>
      <c r="I8" s="32" t="s">
        <v>51</v>
      </c>
      <c r="J8" s="6">
        <f>J5+J6</f>
        <v>0.18174850632012662</v>
      </c>
      <c r="K8" s="6">
        <f t="shared" ref="K8:N8" si="3">K5+K6</f>
        <v>0.33575633519258263</v>
      </c>
      <c r="L8" s="6">
        <f t="shared" si="3"/>
        <v>0.32879393007414476</v>
      </c>
      <c r="M8" s="6">
        <f t="shared" si="3"/>
        <v>0.31940804932060968</v>
      </c>
      <c r="N8" s="6">
        <f t="shared" si="3"/>
        <v>0.31839353707520296</v>
      </c>
    </row>
    <row r="9" spans="1:14" ht="14.25">
      <c r="A9" t="s">
        <v>110</v>
      </c>
      <c r="B9" t="s">
        <v>904</v>
      </c>
      <c r="C9">
        <v>5173942</v>
      </c>
      <c r="D9">
        <v>567414</v>
      </c>
      <c r="E9">
        <v>18640</v>
      </c>
      <c r="F9">
        <v>17152</v>
      </c>
      <c r="G9">
        <v>24976</v>
      </c>
      <c r="I9" s="32" t="s">
        <v>52</v>
      </c>
      <c r="J9" s="6">
        <f>(J6/1.645)/J5</f>
        <v>3.6117810143706441E-3</v>
      </c>
      <c r="K9" s="6">
        <f t="shared" ref="K9:N9" si="4">(K6/1.645)/K5</f>
        <v>8.8880092772523327E-3</v>
      </c>
      <c r="L9" s="6">
        <f t="shared" si="4"/>
        <v>5.8408871468146162E-2</v>
      </c>
      <c r="M9" s="6">
        <f t="shared" si="4"/>
        <v>5.7231048444756211E-2</v>
      </c>
      <c r="N9" s="6">
        <f t="shared" si="4"/>
        <v>4.7742311530336513E-2</v>
      </c>
    </row>
    <row r="10" spans="1:14">
      <c r="A10" t="s">
        <v>112</v>
      </c>
      <c r="B10" t="s">
        <v>905</v>
      </c>
      <c r="C10">
        <v>72560</v>
      </c>
      <c r="D10">
        <v>27150</v>
      </c>
      <c r="E10">
        <v>4992</v>
      </c>
      <c r="F10">
        <v>4664</v>
      </c>
      <c r="G10">
        <v>5786</v>
      </c>
    </row>
    <row r="11" spans="1:14">
      <c r="A11" t="s">
        <v>114</v>
      </c>
      <c r="B11" t="s">
        <v>906</v>
      </c>
      <c r="C11">
        <v>663911</v>
      </c>
      <c r="D11">
        <v>65021</v>
      </c>
      <c r="E11">
        <v>2777</v>
      </c>
      <c r="F11">
        <v>3109</v>
      </c>
      <c r="G11">
        <v>4938</v>
      </c>
      <c r="I11" t="s">
        <v>62</v>
      </c>
    </row>
    <row r="12" spans="1:14">
      <c r="A12" t="s">
        <v>116</v>
      </c>
      <c r="B12" t="s">
        <v>907</v>
      </c>
      <c r="C12">
        <v>22718</v>
      </c>
      <c r="D12">
        <v>7921</v>
      </c>
      <c r="E12">
        <v>1786</v>
      </c>
      <c r="F12">
        <v>1902</v>
      </c>
      <c r="G12">
        <v>2308</v>
      </c>
      <c r="I12">
        <v>2019</v>
      </c>
    </row>
    <row r="13" spans="1:14" ht="14.25">
      <c r="A13" t="s">
        <v>118</v>
      </c>
      <c r="B13" t="s">
        <v>908</v>
      </c>
      <c r="C13">
        <v>243327</v>
      </c>
      <c r="D13">
        <v>25401</v>
      </c>
      <c r="E13">
        <v>877</v>
      </c>
      <c r="F13">
        <v>477</v>
      </c>
      <c r="G13">
        <v>954</v>
      </c>
      <c r="J13" s="32" t="s">
        <v>61</v>
      </c>
      <c r="K13" s="32" t="s">
        <v>6</v>
      </c>
      <c r="L13" s="32" t="s">
        <v>60</v>
      </c>
      <c r="M13" s="32" t="s">
        <v>59</v>
      </c>
      <c r="N13" s="32" t="s">
        <v>43</v>
      </c>
    </row>
    <row r="14" spans="1:14" ht="14.25">
      <c r="A14" t="s">
        <v>120</v>
      </c>
      <c r="B14" t="s">
        <v>909</v>
      </c>
      <c r="C14">
        <v>12219</v>
      </c>
      <c r="D14">
        <v>4778</v>
      </c>
      <c r="E14">
        <v>787</v>
      </c>
      <c r="F14">
        <v>418</v>
      </c>
      <c r="G14">
        <v>797</v>
      </c>
      <c r="I14" s="32" t="s">
        <v>58</v>
      </c>
      <c r="J14" s="6">
        <f>SUM(C239,C253,C283,C297,C327,C341,C371,C385)/SUM(C227,C241,C271,C285,C315,C329,C359,C373)</f>
        <v>7.8733771692366367E-2</v>
      </c>
      <c r="K14" s="6">
        <f t="shared" ref="K14:N14" si="5">SUM(D239,D253,D283,D297,D327,D341,D371,D385)/SUM(D227,D241,D271,D285,D315,D329,D359,D373)</f>
        <v>0.14772327460138424</v>
      </c>
      <c r="L14" s="6">
        <f t="shared" si="5"/>
        <v>0.10636377657497867</v>
      </c>
      <c r="M14" s="6">
        <f t="shared" si="5"/>
        <v>9.5237252010637541E-2</v>
      </c>
      <c r="N14" s="6">
        <f t="shared" si="5"/>
        <v>0.10569341432246876</v>
      </c>
    </row>
    <row r="15" spans="1:14" ht="14.25">
      <c r="A15" t="s">
        <v>122</v>
      </c>
      <c r="B15" t="s">
        <v>910</v>
      </c>
      <c r="C15">
        <v>77118</v>
      </c>
      <c r="D15">
        <v>8336</v>
      </c>
      <c r="E15">
        <v>478</v>
      </c>
      <c r="F15">
        <v>478</v>
      </c>
      <c r="G15">
        <v>478</v>
      </c>
      <c r="I15" s="32" t="s">
        <v>57</v>
      </c>
      <c r="J15" s="6">
        <f>(SQRT((SQRT(SUMSQ(C240,C254,C284,C298,C328,C342,C372,C386)))^2-(J14^2*(SQRT(SUMSQ(C228,C242,C272,C286,C316,C330,C360,C374)))^2)))/SUM(C227,C241,C271,C285,C315,C329,C359,C373)</f>
        <v>5.4855522776998456E-4</v>
      </c>
      <c r="K15" s="6">
        <f t="shared" ref="K15:N15" si="6">(SQRT((SQRT(SUMSQ(D240,D254,D284,D298,D328,D342,D372,D386)))^2-(K14^2*(SQRT(SUMSQ(D228,D242,D272,D286,D316,D330,D360,D374)))^2)))/SUM(D227,D241,D271,D285,D315,D329,D359,D373)</f>
        <v>2.6290769664609986E-3</v>
      </c>
      <c r="L15" s="6">
        <f t="shared" si="6"/>
        <v>1.1188536764014411E-2</v>
      </c>
      <c r="M15" s="6">
        <f t="shared" si="6"/>
        <v>9.8471486637752535E-3</v>
      </c>
      <c r="N15" s="6">
        <f t="shared" si="6"/>
        <v>8.0985368440916767E-3</v>
      </c>
    </row>
    <row r="16" spans="1:14" ht="14.25">
      <c r="A16" t="s">
        <v>124</v>
      </c>
      <c r="B16" t="s">
        <v>911</v>
      </c>
      <c r="C16">
        <v>7998</v>
      </c>
      <c r="D16">
        <v>2971</v>
      </c>
      <c r="E16">
        <v>596</v>
      </c>
      <c r="F16">
        <v>596</v>
      </c>
      <c r="G16">
        <v>596</v>
      </c>
      <c r="I16" s="32" t="s">
        <v>56</v>
      </c>
      <c r="J16" s="6">
        <f>J14-J15</f>
        <v>7.8185216464596377E-2</v>
      </c>
      <c r="K16" s="6">
        <f t="shared" ref="K16:N16" si="7">K14-K15</f>
        <v>0.14509419763492323</v>
      </c>
      <c r="L16" s="6">
        <f t="shared" si="7"/>
        <v>9.5175239810964263E-2</v>
      </c>
      <c r="M16" s="6">
        <f t="shared" si="7"/>
        <v>8.5390103346862284E-2</v>
      </c>
      <c r="N16" s="6">
        <f t="shared" si="7"/>
        <v>9.7594877478377084E-2</v>
      </c>
    </row>
    <row r="17" spans="1:14" ht="14.25">
      <c r="A17" t="s">
        <v>126</v>
      </c>
      <c r="B17" t="s">
        <v>912</v>
      </c>
      <c r="C17">
        <v>4444653</v>
      </c>
      <c r="D17">
        <v>484542</v>
      </c>
      <c r="E17">
        <v>15708</v>
      </c>
      <c r="F17">
        <v>14379</v>
      </c>
      <c r="G17">
        <v>19750</v>
      </c>
      <c r="I17" s="32" t="s">
        <v>51</v>
      </c>
      <c r="J17" s="6">
        <f>J14+J15</f>
        <v>7.9282326920136356E-2</v>
      </c>
      <c r="K17" s="6">
        <f t="shared" ref="K17:N17" si="8">K14+K15</f>
        <v>0.15035235156784524</v>
      </c>
      <c r="L17" s="6">
        <f t="shared" si="8"/>
        <v>0.11755231333899308</v>
      </c>
      <c r="M17" s="6">
        <f t="shared" si="8"/>
        <v>0.1050844006744128</v>
      </c>
      <c r="N17" s="6">
        <f t="shared" si="8"/>
        <v>0.11379195116656043</v>
      </c>
    </row>
    <row r="18" spans="1:14" ht="14.25">
      <c r="A18" t="s">
        <v>128</v>
      </c>
      <c r="B18" t="s">
        <v>913</v>
      </c>
      <c r="C18">
        <v>68795</v>
      </c>
      <c r="D18">
        <v>25628</v>
      </c>
      <c r="E18">
        <v>4642</v>
      </c>
      <c r="F18">
        <v>4386</v>
      </c>
      <c r="G18">
        <v>5211</v>
      </c>
      <c r="I18" s="32" t="s">
        <v>52</v>
      </c>
      <c r="J18" s="6">
        <f>(J15/1.645)/J14</f>
        <v>4.2353899273532593E-3</v>
      </c>
      <c r="K18" s="6">
        <f t="shared" ref="K18:N18" si="9">(K15/1.645)/K14</f>
        <v>1.0819033657547451E-2</v>
      </c>
      <c r="L18" s="6">
        <f t="shared" si="9"/>
        <v>6.3946038066721403E-2</v>
      </c>
      <c r="M18" s="6">
        <f t="shared" si="9"/>
        <v>6.2854696915542074E-2</v>
      </c>
      <c r="N18" s="6">
        <f t="shared" si="9"/>
        <v>4.6579275853035895E-2</v>
      </c>
    </row>
    <row r="19" spans="1:14">
      <c r="A19" t="s">
        <v>130</v>
      </c>
      <c r="B19" t="s">
        <v>914</v>
      </c>
      <c r="C19">
        <v>411000</v>
      </c>
      <c r="D19">
        <v>90736</v>
      </c>
      <c r="E19">
        <v>1768</v>
      </c>
      <c r="F19">
        <v>1378</v>
      </c>
      <c r="G19">
        <v>2431</v>
      </c>
    </row>
    <row r="20" spans="1:14" ht="14.25">
      <c r="A20" t="s">
        <v>132</v>
      </c>
      <c r="B20" t="s">
        <v>915</v>
      </c>
      <c r="C20">
        <v>19428</v>
      </c>
      <c r="D20">
        <v>10992</v>
      </c>
      <c r="E20">
        <v>961</v>
      </c>
      <c r="F20">
        <v>830</v>
      </c>
      <c r="G20">
        <v>1164</v>
      </c>
      <c r="I20" s="32" t="s">
        <v>87</v>
      </c>
      <c r="J20" s="32"/>
      <c r="K20" s="32"/>
      <c r="L20" s="32"/>
      <c r="M20" s="32"/>
      <c r="N20" s="32"/>
    </row>
    <row r="21" spans="1:14" ht="14.25">
      <c r="A21" t="s">
        <v>134</v>
      </c>
      <c r="B21" t="s">
        <v>916</v>
      </c>
      <c r="C21">
        <v>10392282</v>
      </c>
      <c r="D21">
        <v>929676</v>
      </c>
      <c r="E21">
        <v>48001</v>
      </c>
      <c r="F21">
        <v>43321</v>
      </c>
      <c r="G21">
        <v>70710</v>
      </c>
      <c r="M21" s="32" t="s">
        <v>136</v>
      </c>
      <c r="N21" s="32" t="s">
        <v>88</v>
      </c>
    </row>
    <row r="22" spans="1:14" ht="14.25">
      <c r="A22" t="s">
        <v>137</v>
      </c>
      <c r="B22" t="s">
        <v>917</v>
      </c>
      <c r="C22">
        <v>73360</v>
      </c>
      <c r="D22">
        <v>24056</v>
      </c>
      <c r="E22">
        <v>5894</v>
      </c>
      <c r="F22">
        <v>5304</v>
      </c>
      <c r="G22">
        <v>7399</v>
      </c>
      <c r="I22" s="32" t="s">
        <v>78</v>
      </c>
      <c r="L22" s="6">
        <f>N22/M22</f>
        <v>0.84451696047482239</v>
      </c>
      <c r="M22">
        <f>E373</f>
        <v>422895</v>
      </c>
      <c r="N22">
        <f>E377</f>
        <v>357142</v>
      </c>
    </row>
    <row r="23" spans="1:14" ht="14.25">
      <c r="A23" t="s">
        <v>139</v>
      </c>
      <c r="B23" t="s">
        <v>918</v>
      </c>
      <c r="C23">
        <v>7754319</v>
      </c>
      <c r="D23">
        <v>483891</v>
      </c>
      <c r="E23">
        <v>35276</v>
      </c>
      <c r="F23">
        <v>32781</v>
      </c>
      <c r="G23">
        <v>49994</v>
      </c>
      <c r="I23" s="32" t="s">
        <v>81</v>
      </c>
      <c r="L23" s="6">
        <f>N23/M23</f>
        <v>0.72887555006562188</v>
      </c>
      <c r="M23">
        <f>E329</f>
        <v>103624</v>
      </c>
      <c r="N23">
        <f>E333</f>
        <v>75529</v>
      </c>
    </row>
    <row r="24" spans="1:14" ht="14.25">
      <c r="A24" t="s">
        <v>141</v>
      </c>
      <c r="B24" t="s">
        <v>919</v>
      </c>
      <c r="C24">
        <v>60518</v>
      </c>
      <c r="D24">
        <v>16044</v>
      </c>
      <c r="E24">
        <v>5012</v>
      </c>
      <c r="F24">
        <v>4487</v>
      </c>
      <c r="G24">
        <v>5818</v>
      </c>
      <c r="I24" s="32" t="s">
        <v>82</v>
      </c>
      <c r="L24" s="6">
        <f>N24/M24</f>
        <v>0.56423100879924903</v>
      </c>
      <c r="M24">
        <f>SUM(E241,E285)</f>
        <v>113987</v>
      </c>
      <c r="N24">
        <f>SUM(E245,E289)</f>
        <v>64315</v>
      </c>
    </row>
    <row r="25" spans="1:14" ht="14.25">
      <c r="A25" t="s">
        <v>143</v>
      </c>
      <c r="B25" t="s">
        <v>920</v>
      </c>
      <c r="C25">
        <v>2238107</v>
      </c>
      <c r="D25">
        <v>193146</v>
      </c>
      <c r="E25">
        <v>16147</v>
      </c>
      <c r="F25">
        <v>15708</v>
      </c>
      <c r="G25">
        <v>24788</v>
      </c>
      <c r="I25" s="32" t="s">
        <v>79</v>
      </c>
      <c r="L25" s="6">
        <f>N25/M25</f>
        <v>0.37115669385859612</v>
      </c>
      <c r="M25">
        <f>SUM(E109,E153,E197)</f>
        <v>114127</v>
      </c>
      <c r="N25">
        <f>SUM(E113,E157,E201)</f>
        <v>42359</v>
      </c>
    </row>
    <row r="26" spans="1:14" ht="14.25">
      <c r="A26" t="s">
        <v>145</v>
      </c>
      <c r="B26" t="s">
        <v>921</v>
      </c>
      <c r="C26">
        <v>35261</v>
      </c>
      <c r="D26">
        <v>11047</v>
      </c>
      <c r="E26">
        <v>3210</v>
      </c>
      <c r="F26">
        <v>3078</v>
      </c>
      <c r="G26">
        <v>4424</v>
      </c>
      <c r="I26" s="32" t="s">
        <v>1296</v>
      </c>
      <c r="L26" s="6">
        <f>N26/M26</f>
        <v>0.2848116731245855</v>
      </c>
      <c r="M26">
        <f>SUM(E21,E65)</f>
        <v>85941</v>
      </c>
      <c r="N26">
        <f>SUM(E25,E69)</f>
        <v>24477</v>
      </c>
    </row>
    <row r="27" spans="1:14">
      <c r="A27" t="s">
        <v>147</v>
      </c>
      <c r="B27" t="s">
        <v>922</v>
      </c>
      <c r="C27">
        <v>1267162</v>
      </c>
      <c r="D27">
        <v>102556</v>
      </c>
      <c r="E27">
        <v>8890</v>
      </c>
      <c r="F27">
        <v>8171</v>
      </c>
      <c r="G27">
        <v>13334</v>
      </c>
    </row>
    <row r="28" spans="1:14">
      <c r="A28" t="s">
        <v>149</v>
      </c>
      <c r="B28" t="s">
        <v>923</v>
      </c>
      <c r="C28">
        <v>20207</v>
      </c>
      <c r="D28">
        <v>8183</v>
      </c>
      <c r="E28">
        <v>2622</v>
      </c>
      <c r="F28">
        <v>2088</v>
      </c>
      <c r="G28">
        <v>3110</v>
      </c>
    </row>
    <row r="29" spans="1:14">
      <c r="A29" t="s">
        <v>151</v>
      </c>
      <c r="B29" t="s">
        <v>924</v>
      </c>
      <c r="C29">
        <v>652116</v>
      </c>
      <c r="D29">
        <v>45666</v>
      </c>
      <c r="E29">
        <v>1154</v>
      </c>
      <c r="F29">
        <v>1146</v>
      </c>
      <c r="G29">
        <v>1906</v>
      </c>
    </row>
    <row r="30" spans="1:14">
      <c r="A30" t="s">
        <v>153</v>
      </c>
      <c r="B30" t="s">
        <v>925</v>
      </c>
      <c r="C30">
        <v>14207</v>
      </c>
      <c r="D30">
        <v>4724</v>
      </c>
      <c r="E30">
        <v>702</v>
      </c>
      <c r="F30">
        <v>700</v>
      </c>
      <c r="G30">
        <v>894</v>
      </c>
    </row>
    <row r="31" spans="1:14">
      <c r="A31" t="s">
        <v>155</v>
      </c>
      <c r="B31" t="s">
        <v>926</v>
      </c>
      <c r="C31">
        <v>4268065</v>
      </c>
      <c r="D31">
        <v>171460</v>
      </c>
      <c r="E31">
        <v>10015</v>
      </c>
      <c r="F31">
        <v>8603</v>
      </c>
      <c r="G31">
        <v>12231</v>
      </c>
    </row>
    <row r="32" spans="1:14">
      <c r="A32" t="s">
        <v>157</v>
      </c>
      <c r="B32" t="s">
        <v>927</v>
      </c>
      <c r="C32">
        <v>41211</v>
      </c>
      <c r="D32">
        <v>9106</v>
      </c>
      <c r="E32">
        <v>2470</v>
      </c>
      <c r="F32">
        <v>2318</v>
      </c>
      <c r="G32">
        <v>2625</v>
      </c>
    </row>
    <row r="33" spans="1:7">
      <c r="A33" t="s">
        <v>159</v>
      </c>
      <c r="B33" t="s">
        <v>928</v>
      </c>
      <c r="C33">
        <v>2637963</v>
      </c>
      <c r="D33">
        <v>445785</v>
      </c>
      <c r="E33">
        <v>12725</v>
      </c>
      <c r="F33">
        <v>10540</v>
      </c>
      <c r="G33">
        <v>20716</v>
      </c>
    </row>
    <row r="34" spans="1:7">
      <c r="A34" t="s">
        <v>161</v>
      </c>
      <c r="B34" t="s">
        <v>929</v>
      </c>
      <c r="C34">
        <v>36929</v>
      </c>
      <c r="D34">
        <v>17351</v>
      </c>
      <c r="E34">
        <v>2796</v>
      </c>
      <c r="F34">
        <v>2616</v>
      </c>
      <c r="G34">
        <v>3676</v>
      </c>
    </row>
    <row r="35" spans="1:7">
      <c r="A35" t="s">
        <v>163</v>
      </c>
      <c r="B35" t="s">
        <v>930</v>
      </c>
      <c r="C35">
        <v>1618108</v>
      </c>
      <c r="D35">
        <v>127001</v>
      </c>
      <c r="E35">
        <v>4539</v>
      </c>
      <c r="F35">
        <v>3257</v>
      </c>
      <c r="G35">
        <v>6103</v>
      </c>
    </row>
    <row r="36" spans="1:7">
      <c r="A36" t="s">
        <v>165</v>
      </c>
      <c r="B36" t="s">
        <v>931</v>
      </c>
      <c r="C36">
        <v>24715</v>
      </c>
      <c r="D36">
        <v>7938</v>
      </c>
      <c r="E36">
        <v>1792</v>
      </c>
      <c r="F36">
        <v>1182</v>
      </c>
      <c r="G36">
        <v>1895</v>
      </c>
    </row>
    <row r="37" spans="1:7">
      <c r="A37" t="s">
        <v>167</v>
      </c>
      <c r="B37" t="s">
        <v>932</v>
      </c>
      <c r="C37">
        <v>1542799</v>
      </c>
      <c r="D37">
        <v>117034</v>
      </c>
      <c r="E37">
        <v>4393</v>
      </c>
      <c r="F37">
        <v>3069</v>
      </c>
      <c r="G37">
        <v>5890</v>
      </c>
    </row>
    <row r="38" spans="1:7">
      <c r="A38" t="s">
        <v>169</v>
      </c>
      <c r="B38" t="s">
        <v>933</v>
      </c>
      <c r="C38">
        <v>24100</v>
      </c>
      <c r="D38">
        <v>7555</v>
      </c>
      <c r="E38">
        <v>1797</v>
      </c>
      <c r="F38">
        <v>1164</v>
      </c>
      <c r="G38">
        <v>1904</v>
      </c>
    </row>
    <row r="39" spans="1:7">
      <c r="A39" t="s">
        <v>171</v>
      </c>
      <c r="B39" t="s">
        <v>934</v>
      </c>
      <c r="C39">
        <v>300440</v>
      </c>
      <c r="D39">
        <v>19112</v>
      </c>
      <c r="E39">
        <v>2531</v>
      </c>
      <c r="F39">
        <v>1673</v>
      </c>
      <c r="G39">
        <v>3065</v>
      </c>
    </row>
    <row r="40" spans="1:7">
      <c r="A40" t="s">
        <v>173</v>
      </c>
      <c r="B40" t="s">
        <v>935</v>
      </c>
      <c r="C40">
        <v>9311</v>
      </c>
      <c r="D40">
        <v>3185</v>
      </c>
      <c r="E40">
        <v>1637</v>
      </c>
      <c r="F40">
        <v>973</v>
      </c>
      <c r="G40">
        <v>1637</v>
      </c>
    </row>
    <row r="41" spans="1:7">
      <c r="A41" t="s">
        <v>175</v>
      </c>
      <c r="B41" t="s">
        <v>936</v>
      </c>
      <c r="C41">
        <v>416951</v>
      </c>
      <c r="D41">
        <v>25220</v>
      </c>
      <c r="E41">
        <v>336</v>
      </c>
      <c r="F41">
        <v>122</v>
      </c>
      <c r="G41">
        <v>585</v>
      </c>
    </row>
    <row r="42" spans="1:7">
      <c r="A42" t="s">
        <v>177</v>
      </c>
      <c r="B42" t="s">
        <v>937</v>
      </c>
      <c r="C42">
        <v>10406</v>
      </c>
      <c r="D42">
        <v>3733</v>
      </c>
      <c r="E42">
        <v>223</v>
      </c>
      <c r="F42">
        <v>151</v>
      </c>
      <c r="G42">
        <v>346</v>
      </c>
    </row>
    <row r="43" spans="1:7">
      <c r="A43" t="s">
        <v>179</v>
      </c>
      <c r="B43" t="s">
        <v>938</v>
      </c>
      <c r="C43">
        <v>1457867</v>
      </c>
      <c r="D43">
        <v>109782</v>
      </c>
      <c r="E43">
        <v>3831</v>
      </c>
      <c r="F43">
        <v>3044</v>
      </c>
      <c r="G43">
        <v>5116</v>
      </c>
    </row>
    <row r="44" spans="1:7">
      <c r="A44" t="s">
        <v>181</v>
      </c>
      <c r="B44" t="s">
        <v>939</v>
      </c>
      <c r="C44">
        <v>23549</v>
      </c>
      <c r="D44">
        <v>6959</v>
      </c>
      <c r="E44">
        <v>1327</v>
      </c>
      <c r="F44">
        <v>1163</v>
      </c>
      <c r="G44">
        <v>1452</v>
      </c>
    </row>
    <row r="45" spans="1:7">
      <c r="A45" t="s">
        <v>183</v>
      </c>
      <c r="B45" t="s">
        <v>940</v>
      </c>
      <c r="C45">
        <v>435091</v>
      </c>
      <c r="D45">
        <v>31433</v>
      </c>
      <c r="E45">
        <v>1035</v>
      </c>
      <c r="F45">
        <v>878</v>
      </c>
      <c r="G45">
        <v>1294</v>
      </c>
    </row>
    <row r="46" spans="1:7">
      <c r="A46" t="s">
        <v>185</v>
      </c>
      <c r="B46" t="s">
        <v>941</v>
      </c>
      <c r="C46">
        <v>10536</v>
      </c>
      <c r="D46">
        <v>3909</v>
      </c>
      <c r="E46">
        <v>560</v>
      </c>
      <c r="F46">
        <v>625</v>
      </c>
      <c r="G46">
        <v>610</v>
      </c>
    </row>
    <row r="47" spans="1:7">
      <c r="A47" t="s">
        <v>187</v>
      </c>
      <c r="B47" t="s">
        <v>942</v>
      </c>
      <c r="C47">
        <v>75309</v>
      </c>
      <c r="D47">
        <v>9967</v>
      </c>
      <c r="E47">
        <v>146</v>
      </c>
      <c r="F47">
        <v>188</v>
      </c>
      <c r="G47">
        <v>213</v>
      </c>
    </row>
    <row r="48" spans="1:7">
      <c r="A48" t="s">
        <v>189</v>
      </c>
      <c r="B48" t="s">
        <v>943</v>
      </c>
      <c r="C48">
        <v>5318</v>
      </c>
      <c r="D48">
        <v>2046</v>
      </c>
      <c r="E48">
        <v>239</v>
      </c>
      <c r="F48">
        <v>250</v>
      </c>
      <c r="G48">
        <v>255</v>
      </c>
    </row>
    <row r="49" spans="1:7">
      <c r="A49" t="s">
        <v>191</v>
      </c>
      <c r="B49" t="s">
        <v>944</v>
      </c>
      <c r="C49">
        <v>21868732</v>
      </c>
      <c r="D49">
        <v>2147761</v>
      </c>
      <c r="E49">
        <v>63056</v>
      </c>
      <c r="F49">
        <v>50842</v>
      </c>
      <c r="G49">
        <v>116789</v>
      </c>
    </row>
    <row r="50" spans="1:7">
      <c r="A50" t="s">
        <v>193</v>
      </c>
      <c r="B50" t="s">
        <v>945</v>
      </c>
      <c r="C50">
        <v>176354</v>
      </c>
      <c r="D50">
        <v>55322</v>
      </c>
      <c r="E50">
        <v>10625</v>
      </c>
      <c r="F50">
        <v>8623</v>
      </c>
      <c r="G50">
        <v>14868</v>
      </c>
    </row>
    <row r="51" spans="1:7">
      <c r="A51" t="s">
        <v>195</v>
      </c>
      <c r="B51" t="s">
        <v>946</v>
      </c>
      <c r="C51">
        <v>7017621</v>
      </c>
      <c r="D51">
        <v>810413</v>
      </c>
      <c r="E51">
        <v>19560</v>
      </c>
      <c r="F51">
        <v>14627</v>
      </c>
      <c r="G51">
        <v>39023</v>
      </c>
    </row>
    <row r="52" spans="1:7">
      <c r="A52" t="s">
        <v>197</v>
      </c>
      <c r="B52" t="s">
        <v>947</v>
      </c>
      <c r="C52">
        <v>100950</v>
      </c>
      <c r="D52">
        <v>31775</v>
      </c>
      <c r="E52">
        <v>5934</v>
      </c>
      <c r="F52">
        <v>4879</v>
      </c>
      <c r="G52">
        <v>7888</v>
      </c>
    </row>
    <row r="53" spans="1:7">
      <c r="A53" t="s">
        <v>199</v>
      </c>
      <c r="B53" t="s">
        <v>948</v>
      </c>
      <c r="C53">
        <v>6499609</v>
      </c>
      <c r="D53">
        <v>692633</v>
      </c>
      <c r="E53">
        <v>15371</v>
      </c>
      <c r="F53">
        <v>10600</v>
      </c>
      <c r="G53">
        <v>30346</v>
      </c>
    </row>
    <row r="54" spans="1:7">
      <c r="A54" t="s">
        <v>201</v>
      </c>
      <c r="B54" t="s">
        <v>949</v>
      </c>
      <c r="C54">
        <v>93170</v>
      </c>
      <c r="D54">
        <v>29555</v>
      </c>
      <c r="E54">
        <v>5688</v>
      </c>
      <c r="F54">
        <v>4335</v>
      </c>
      <c r="G54">
        <v>7481</v>
      </c>
    </row>
    <row r="55" spans="1:7">
      <c r="A55" t="s">
        <v>203</v>
      </c>
      <c r="B55" t="s">
        <v>950</v>
      </c>
      <c r="C55">
        <v>843285</v>
      </c>
      <c r="D55">
        <v>83663</v>
      </c>
      <c r="E55">
        <v>1093</v>
      </c>
      <c r="F55">
        <v>517</v>
      </c>
      <c r="G55">
        <v>4696</v>
      </c>
    </row>
    <row r="56" spans="1:7">
      <c r="A56" t="s">
        <v>205</v>
      </c>
      <c r="B56" t="s">
        <v>951</v>
      </c>
      <c r="C56">
        <v>30048</v>
      </c>
      <c r="D56">
        <v>9328</v>
      </c>
      <c r="E56">
        <v>859</v>
      </c>
      <c r="F56">
        <v>464</v>
      </c>
      <c r="G56">
        <v>2865</v>
      </c>
    </row>
    <row r="57" spans="1:7">
      <c r="A57" t="s">
        <v>207</v>
      </c>
      <c r="B57" t="s">
        <v>952</v>
      </c>
      <c r="C57">
        <v>242161</v>
      </c>
      <c r="D57">
        <v>19082</v>
      </c>
      <c r="E57">
        <v>2137</v>
      </c>
      <c r="F57">
        <v>1859</v>
      </c>
      <c r="G57">
        <v>2514</v>
      </c>
    </row>
    <row r="58" spans="1:7">
      <c r="A58" t="s">
        <v>209</v>
      </c>
      <c r="B58" t="s">
        <v>953</v>
      </c>
      <c r="C58">
        <v>15262</v>
      </c>
      <c r="D58">
        <v>3811</v>
      </c>
      <c r="E58">
        <v>1546</v>
      </c>
      <c r="F58">
        <v>1483</v>
      </c>
      <c r="G58">
        <v>1665</v>
      </c>
    </row>
    <row r="59" spans="1:7">
      <c r="A59" t="s">
        <v>211</v>
      </c>
      <c r="B59" t="s">
        <v>954</v>
      </c>
      <c r="C59">
        <v>93799</v>
      </c>
      <c r="D59">
        <v>8322</v>
      </c>
      <c r="E59">
        <v>0</v>
      </c>
      <c r="F59">
        <v>0</v>
      </c>
      <c r="G59">
        <v>336</v>
      </c>
    </row>
    <row r="60" spans="1:7">
      <c r="A60" t="s">
        <v>213</v>
      </c>
      <c r="B60" t="s">
        <v>955</v>
      </c>
      <c r="C60">
        <v>9024</v>
      </c>
      <c r="D60">
        <v>2588</v>
      </c>
      <c r="E60">
        <v>234</v>
      </c>
      <c r="F60">
        <v>234</v>
      </c>
      <c r="G60">
        <v>518</v>
      </c>
    </row>
    <row r="61" spans="1:7">
      <c r="A61" t="s">
        <v>215</v>
      </c>
      <c r="B61" t="s">
        <v>956</v>
      </c>
      <c r="C61">
        <v>5662176</v>
      </c>
      <c r="D61">
        <v>605866</v>
      </c>
      <c r="E61">
        <v>13460</v>
      </c>
      <c r="F61">
        <v>9561</v>
      </c>
      <c r="G61">
        <v>24381</v>
      </c>
    </row>
    <row r="62" spans="1:7">
      <c r="A62" t="s">
        <v>217</v>
      </c>
      <c r="B62" t="s">
        <v>957</v>
      </c>
      <c r="C62">
        <v>83966</v>
      </c>
      <c r="D62">
        <v>28700</v>
      </c>
      <c r="E62">
        <v>5252</v>
      </c>
      <c r="F62">
        <v>4206</v>
      </c>
      <c r="G62">
        <v>6827</v>
      </c>
    </row>
    <row r="63" spans="1:7">
      <c r="A63" t="s">
        <v>219</v>
      </c>
      <c r="B63" t="s">
        <v>958</v>
      </c>
      <c r="C63">
        <v>518012</v>
      </c>
      <c r="D63">
        <v>117780</v>
      </c>
      <c r="E63">
        <v>4189</v>
      </c>
      <c r="F63">
        <v>4027</v>
      </c>
      <c r="G63">
        <v>8677</v>
      </c>
    </row>
    <row r="64" spans="1:7">
      <c r="A64" t="s">
        <v>221</v>
      </c>
      <c r="B64" t="s">
        <v>959</v>
      </c>
      <c r="C64">
        <v>20930</v>
      </c>
      <c r="D64">
        <v>11448</v>
      </c>
      <c r="E64">
        <v>2452</v>
      </c>
      <c r="F64">
        <v>2374</v>
      </c>
      <c r="G64">
        <v>3586</v>
      </c>
    </row>
    <row r="65" spans="1:7">
      <c r="A65" t="s">
        <v>223</v>
      </c>
      <c r="B65" t="s">
        <v>960</v>
      </c>
      <c r="C65">
        <v>11483950</v>
      </c>
      <c r="D65">
        <v>1075288</v>
      </c>
      <c r="E65">
        <v>37940</v>
      </c>
      <c r="F65">
        <v>31065</v>
      </c>
      <c r="G65">
        <v>67182</v>
      </c>
    </row>
    <row r="66" spans="1:7">
      <c r="A66" t="s">
        <v>225</v>
      </c>
      <c r="B66" t="s">
        <v>961</v>
      </c>
      <c r="C66">
        <v>77343</v>
      </c>
      <c r="D66">
        <v>27654</v>
      </c>
      <c r="E66">
        <v>5657</v>
      </c>
      <c r="F66">
        <v>4550</v>
      </c>
      <c r="G66">
        <v>7906</v>
      </c>
    </row>
    <row r="67" spans="1:7">
      <c r="A67" t="s">
        <v>227</v>
      </c>
      <c r="B67" t="s">
        <v>962</v>
      </c>
      <c r="C67">
        <v>8866540</v>
      </c>
      <c r="D67">
        <v>561830</v>
      </c>
      <c r="E67">
        <v>24739</v>
      </c>
      <c r="F67">
        <v>19931</v>
      </c>
      <c r="G67">
        <v>42606</v>
      </c>
    </row>
    <row r="68" spans="1:7">
      <c r="A68" t="s">
        <v>229</v>
      </c>
      <c r="B68" t="s">
        <v>963</v>
      </c>
      <c r="C68">
        <v>65404</v>
      </c>
      <c r="D68">
        <v>16532</v>
      </c>
      <c r="E68">
        <v>4459</v>
      </c>
      <c r="F68">
        <v>3733</v>
      </c>
      <c r="G68">
        <v>6342</v>
      </c>
    </row>
    <row r="69" spans="1:7">
      <c r="A69" t="s">
        <v>231</v>
      </c>
      <c r="B69" t="s">
        <v>964</v>
      </c>
      <c r="C69">
        <v>2243310</v>
      </c>
      <c r="D69">
        <v>206958</v>
      </c>
      <c r="E69">
        <v>8330</v>
      </c>
      <c r="F69">
        <v>6957</v>
      </c>
      <c r="G69">
        <v>16741</v>
      </c>
    </row>
    <row r="70" spans="1:7">
      <c r="A70" t="s">
        <v>233</v>
      </c>
      <c r="B70" t="s">
        <v>965</v>
      </c>
      <c r="C70">
        <v>30405</v>
      </c>
      <c r="D70">
        <v>10757</v>
      </c>
      <c r="E70">
        <v>1683</v>
      </c>
      <c r="F70">
        <v>1434</v>
      </c>
      <c r="G70">
        <v>2750</v>
      </c>
    </row>
    <row r="71" spans="1:7">
      <c r="A71" t="s">
        <v>235</v>
      </c>
      <c r="B71" t="s">
        <v>966</v>
      </c>
      <c r="C71">
        <v>1023650</v>
      </c>
      <c r="D71">
        <v>95141</v>
      </c>
      <c r="E71">
        <v>6015</v>
      </c>
      <c r="F71">
        <v>4285</v>
      </c>
      <c r="G71">
        <v>10417</v>
      </c>
    </row>
    <row r="72" spans="1:7">
      <c r="A72" t="s">
        <v>237</v>
      </c>
      <c r="B72" t="s">
        <v>967</v>
      </c>
      <c r="C72">
        <v>18103</v>
      </c>
      <c r="D72">
        <v>6913</v>
      </c>
      <c r="E72">
        <v>1997</v>
      </c>
      <c r="F72">
        <v>1773</v>
      </c>
      <c r="G72">
        <v>2940</v>
      </c>
    </row>
    <row r="73" spans="1:7">
      <c r="A73" t="s">
        <v>239</v>
      </c>
      <c r="B73" t="s">
        <v>968</v>
      </c>
      <c r="C73">
        <v>1363018</v>
      </c>
      <c r="D73">
        <v>96258</v>
      </c>
      <c r="E73">
        <v>2482</v>
      </c>
      <c r="F73">
        <v>2387</v>
      </c>
      <c r="G73">
        <v>4328</v>
      </c>
    </row>
    <row r="74" spans="1:7">
      <c r="A74" t="s">
        <v>241</v>
      </c>
      <c r="B74" t="s">
        <v>969</v>
      </c>
      <c r="C74">
        <v>22569</v>
      </c>
      <c r="D74">
        <v>5647</v>
      </c>
      <c r="E74">
        <v>1285</v>
      </c>
      <c r="F74">
        <v>1248</v>
      </c>
      <c r="G74">
        <v>1469</v>
      </c>
    </row>
    <row r="75" spans="1:7">
      <c r="A75" t="s">
        <v>243</v>
      </c>
      <c r="B75" t="s">
        <v>970</v>
      </c>
      <c r="C75">
        <v>5618252</v>
      </c>
      <c r="D75">
        <v>245076</v>
      </c>
      <c r="E75">
        <v>10053</v>
      </c>
      <c r="F75">
        <v>8496</v>
      </c>
      <c r="G75">
        <v>14351</v>
      </c>
    </row>
    <row r="76" spans="1:7">
      <c r="A76" t="s">
        <v>245</v>
      </c>
      <c r="B76" t="s">
        <v>971</v>
      </c>
      <c r="C76">
        <v>54788</v>
      </c>
      <c r="D76">
        <v>11722</v>
      </c>
      <c r="E76">
        <v>2388</v>
      </c>
      <c r="F76">
        <v>2229</v>
      </c>
      <c r="G76">
        <v>3107</v>
      </c>
    </row>
    <row r="77" spans="1:7">
      <c r="A77" t="s">
        <v>247</v>
      </c>
      <c r="B77" t="s">
        <v>972</v>
      </c>
      <c r="C77">
        <v>2617410</v>
      </c>
      <c r="D77">
        <v>513458</v>
      </c>
      <c r="E77">
        <v>13201</v>
      </c>
      <c r="F77">
        <v>11134</v>
      </c>
      <c r="G77">
        <v>24576</v>
      </c>
    </row>
    <row r="78" spans="1:7">
      <c r="A78" t="s">
        <v>249</v>
      </c>
      <c r="B78" t="s">
        <v>973</v>
      </c>
      <c r="C78">
        <v>35002</v>
      </c>
      <c r="D78">
        <v>19469</v>
      </c>
      <c r="E78">
        <v>3398</v>
      </c>
      <c r="F78">
        <v>2657</v>
      </c>
      <c r="G78">
        <v>4592</v>
      </c>
    </row>
    <row r="79" spans="1:7">
      <c r="A79" t="s">
        <v>251</v>
      </c>
      <c r="B79" t="s">
        <v>974</v>
      </c>
      <c r="C79">
        <v>3367161</v>
      </c>
      <c r="D79">
        <v>262060</v>
      </c>
      <c r="E79">
        <v>5556</v>
      </c>
      <c r="F79">
        <v>5150</v>
      </c>
      <c r="G79">
        <v>10584</v>
      </c>
    </row>
    <row r="80" spans="1:7">
      <c r="A80" t="s">
        <v>253</v>
      </c>
      <c r="B80" t="s">
        <v>975</v>
      </c>
      <c r="C80">
        <v>32321</v>
      </c>
      <c r="D80">
        <v>10110</v>
      </c>
      <c r="E80">
        <v>1443</v>
      </c>
      <c r="F80">
        <v>1466</v>
      </c>
      <c r="G80">
        <v>2085</v>
      </c>
    </row>
    <row r="81" spans="1:7">
      <c r="A81" t="s">
        <v>255</v>
      </c>
      <c r="B81" t="s">
        <v>976</v>
      </c>
      <c r="C81">
        <v>3328910</v>
      </c>
      <c r="D81">
        <v>256032</v>
      </c>
      <c r="E81">
        <v>5521</v>
      </c>
      <c r="F81">
        <v>5115</v>
      </c>
      <c r="G81">
        <v>10348</v>
      </c>
    </row>
    <row r="82" spans="1:7">
      <c r="A82" t="s">
        <v>257</v>
      </c>
      <c r="B82" t="s">
        <v>977</v>
      </c>
      <c r="C82">
        <v>31587</v>
      </c>
      <c r="D82">
        <v>9991</v>
      </c>
      <c r="E82">
        <v>1446</v>
      </c>
      <c r="F82">
        <v>1469</v>
      </c>
      <c r="G82">
        <v>2115</v>
      </c>
    </row>
    <row r="83" spans="1:7">
      <c r="A83" t="s">
        <v>259</v>
      </c>
      <c r="B83" t="s">
        <v>978</v>
      </c>
      <c r="C83">
        <v>425189</v>
      </c>
      <c r="D83">
        <v>26309</v>
      </c>
      <c r="E83">
        <v>630</v>
      </c>
      <c r="F83">
        <v>552</v>
      </c>
      <c r="G83">
        <v>1415</v>
      </c>
    </row>
    <row r="84" spans="1:7">
      <c r="A84" t="s">
        <v>261</v>
      </c>
      <c r="B84" t="s">
        <v>979</v>
      </c>
      <c r="C84">
        <v>11584</v>
      </c>
      <c r="D84">
        <v>3000</v>
      </c>
      <c r="E84">
        <v>453</v>
      </c>
      <c r="F84">
        <v>426</v>
      </c>
      <c r="G84">
        <v>691</v>
      </c>
    </row>
    <row r="85" spans="1:7">
      <c r="A85" t="s">
        <v>263</v>
      </c>
      <c r="B85" t="s">
        <v>980</v>
      </c>
      <c r="C85">
        <v>660397</v>
      </c>
      <c r="D85">
        <v>39455</v>
      </c>
      <c r="E85">
        <v>675</v>
      </c>
      <c r="F85">
        <v>422</v>
      </c>
      <c r="G85">
        <v>1381</v>
      </c>
    </row>
    <row r="86" spans="1:7">
      <c r="A86" t="s">
        <v>265</v>
      </c>
      <c r="B86" t="s">
        <v>981</v>
      </c>
      <c r="C86">
        <v>14683</v>
      </c>
      <c r="D86">
        <v>2984</v>
      </c>
      <c r="E86">
        <v>388</v>
      </c>
      <c r="F86">
        <v>302</v>
      </c>
      <c r="G86">
        <v>469</v>
      </c>
    </row>
    <row r="87" spans="1:7">
      <c r="A87" t="s">
        <v>267</v>
      </c>
      <c r="B87" t="s">
        <v>982</v>
      </c>
      <c r="C87">
        <v>3290683</v>
      </c>
      <c r="D87">
        <v>253333</v>
      </c>
      <c r="E87">
        <v>5447</v>
      </c>
      <c r="F87">
        <v>5041</v>
      </c>
      <c r="G87">
        <v>10177</v>
      </c>
    </row>
    <row r="88" spans="1:7">
      <c r="A88" t="s">
        <v>269</v>
      </c>
      <c r="B88" t="s">
        <v>983</v>
      </c>
      <c r="C88">
        <v>31309</v>
      </c>
      <c r="D88">
        <v>9816</v>
      </c>
      <c r="E88">
        <v>1444</v>
      </c>
      <c r="F88">
        <v>1465</v>
      </c>
      <c r="G88">
        <v>2075</v>
      </c>
    </row>
    <row r="89" spans="1:7">
      <c r="A89" t="s">
        <v>271</v>
      </c>
      <c r="B89" t="s">
        <v>984</v>
      </c>
      <c r="C89">
        <v>1557540</v>
      </c>
      <c r="D89">
        <v>118551</v>
      </c>
      <c r="E89">
        <v>2339</v>
      </c>
      <c r="F89">
        <v>2047</v>
      </c>
      <c r="G89">
        <v>3798</v>
      </c>
    </row>
    <row r="90" spans="1:7">
      <c r="A90" t="s">
        <v>273</v>
      </c>
      <c r="B90" t="s">
        <v>985</v>
      </c>
      <c r="C90">
        <v>22302</v>
      </c>
      <c r="D90">
        <v>7076</v>
      </c>
      <c r="E90">
        <v>916</v>
      </c>
      <c r="F90">
        <v>880</v>
      </c>
      <c r="G90">
        <v>1188</v>
      </c>
    </row>
    <row r="91" spans="1:7">
      <c r="A91" t="s">
        <v>275</v>
      </c>
      <c r="B91" t="s">
        <v>986</v>
      </c>
      <c r="C91">
        <v>38251</v>
      </c>
      <c r="D91">
        <v>6028</v>
      </c>
      <c r="E91">
        <v>35</v>
      </c>
      <c r="F91">
        <v>35</v>
      </c>
      <c r="G91">
        <v>236</v>
      </c>
    </row>
    <row r="92" spans="1:7">
      <c r="A92" t="s">
        <v>277</v>
      </c>
      <c r="B92" t="s">
        <v>987</v>
      </c>
      <c r="C92">
        <v>4036</v>
      </c>
      <c r="D92">
        <v>1673</v>
      </c>
      <c r="E92">
        <v>62</v>
      </c>
      <c r="F92">
        <v>62</v>
      </c>
      <c r="G92">
        <v>251</v>
      </c>
    </row>
    <row r="93" spans="1:7">
      <c r="A93" t="s">
        <v>279</v>
      </c>
      <c r="B93" t="s">
        <v>988</v>
      </c>
      <c r="C93">
        <v>19399492</v>
      </c>
      <c r="D93">
        <v>2036087</v>
      </c>
      <c r="E93">
        <v>61708</v>
      </c>
      <c r="F93">
        <v>54019</v>
      </c>
      <c r="G93">
        <v>102083</v>
      </c>
    </row>
    <row r="94" spans="1:7">
      <c r="A94" t="s">
        <v>281</v>
      </c>
      <c r="B94" t="s">
        <v>989</v>
      </c>
      <c r="C94">
        <v>165224</v>
      </c>
      <c r="D94">
        <v>59758</v>
      </c>
      <c r="E94">
        <v>9281</v>
      </c>
      <c r="F94">
        <v>7833</v>
      </c>
      <c r="G94">
        <v>13395</v>
      </c>
    </row>
    <row r="95" spans="1:7">
      <c r="A95" t="s">
        <v>283</v>
      </c>
      <c r="B95" t="s">
        <v>990</v>
      </c>
      <c r="C95">
        <v>6189003</v>
      </c>
      <c r="D95">
        <v>756130</v>
      </c>
      <c r="E95">
        <v>17799</v>
      </c>
      <c r="F95">
        <v>15518</v>
      </c>
      <c r="G95">
        <v>30935</v>
      </c>
    </row>
    <row r="96" spans="1:7">
      <c r="A96" t="s">
        <v>285</v>
      </c>
      <c r="B96" t="s">
        <v>991</v>
      </c>
      <c r="C96">
        <v>80454</v>
      </c>
      <c r="D96">
        <v>31050</v>
      </c>
      <c r="E96">
        <v>4273</v>
      </c>
      <c r="F96">
        <v>3794</v>
      </c>
      <c r="G96">
        <v>5912</v>
      </c>
    </row>
    <row r="97" spans="1:7">
      <c r="A97" t="s">
        <v>287</v>
      </c>
      <c r="B97" t="s">
        <v>992</v>
      </c>
      <c r="C97">
        <v>5675842</v>
      </c>
      <c r="D97">
        <v>623275</v>
      </c>
      <c r="E97">
        <v>14818</v>
      </c>
      <c r="F97">
        <v>13275</v>
      </c>
      <c r="G97">
        <v>27344</v>
      </c>
    </row>
    <row r="98" spans="1:7">
      <c r="A98" t="s">
        <v>289</v>
      </c>
      <c r="B98" t="s">
        <v>993</v>
      </c>
      <c r="C98">
        <v>79002</v>
      </c>
      <c r="D98">
        <v>27780</v>
      </c>
      <c r="E98">
        <v>3704</v>
      </c>
      <c r="F98">
        <v>3434</v>
      </c>
      <c r="G98">
        <v>5643</v>
      </c>
    </row>
    <row r="99" spans="1:7">
      <c r="A99" t="s">
        <v>291</v>
      </c>
      <c r="B99" t="s">
        <v>994</v>
      </c>
      <c r="C99">
        <v>1144092</v>
      </c>
      <c r="D99">
        <v>103283</v>
      </c>
      <c r="E99">
        <v>2271</v>
      </c>
      <c r="F99">
        <v>2528</v>
      </c>
      <c r="G99">
        <v>7201</v>
      </c>
    </row>
    <row r="100" spans="1:7">
      <c r="A100" t="s">
        <v>293</v>
      </c>
      <c r="B100" t="s">
        <v>995</v>
      </c>
      <c r="C100">
        <v>34279</v>
      </c>
      <c r="D100">
        <v>11172</v>
      </c>
      <c r="E100">
        <v>1248</v>
      </c>
      <c r="F100">
        <v>1211</v>
      </c>
      <c r="G100">
        <v>3025</v>
      </c>
    </row>
    <row r="101" spans="1:7">
      <c r="A101" t="s">
        <v>295</v>
      </c>
      <c r="B101" t="s">
        <v>996</v>
      </c>
      <c r="C101">
        <v>265312</v>
      </c>
      <c r="D101">
        <v>19771</v>
      </c>
      <c r="E101">
        <v>244</v>
      </c>
      <c r="F101">
        <v>412</v>
      </c>
      <c r="G101">
        <v>999</v>
      </c>
    </row>
    <row r="102" spans="1:7">
      <c r="A102" t="s">
        <v>297</v>
      </c>
      <c r="B102" t="s">
        <v>997</v>
      </c>
      <c r="C102">
        <v>14705</v>
      </c>
      <c r="D102">
        <v>4177</v>
      </c>
      <c r="E102">
        <v>219</v>
      </c>
      <c r="F102">
        <v>402</v>
      </c>
      <c r="G102">
        <v>597</v>
      </c>
    </row>
    <row r="103" spans="1:7">
      <c r="A103" t="s">
        <v>299</v>
      </c>
      <c r="B103" t="s">
        <v>998</v>
      </c>
      <c r="C103">
        <v>65262</v>
      </c>
      <c r="D103">
        <v>6341</v>
      </c>
      <c r="E103">
        <v>0</v>
      </c>
      <c r="F103">
        <v>0</v>
      </c>
      <c r="G103">
        <v>23</v>
      </c>
    </row>
    <row r="104" spans="1:7">
      <c r="A104" t="s">
        <v>301</v>
      </c>
      <c r="B104" t="s">
        <v>999</v>
      </c>
      <c r="C104">
        <v>8983</v>
      </c>
      <c r="D104">
        <v>2766</v>
      </c>
      <c r="E104">
        <v>234</v>
      </c>
      <c r="F104">
        <v>234</v>
      </c>
      <c r="G104">
        <v>38</v>
      </c>
    </row>
    <row r="105" spans="1:7">
      <c r="A105" t="s">
        <v>303</v>
      </c>
      <c r="B105" t="s">
        <v>1000</v>
      </c>
      <c r="C105">
        <v>4503764</v>
      </c>
      <c r="D105">
        <v>510845</v>
      </c>
      <c r="E105">
        <v>12695</v>
      </c>
      <c r="F105">
        <v>10546</v>
      </c>
      <c r="G105">
        <v>22020</v>
      </c>
    </row>
    <row r="106" spans="1:7">
      <c r="A106" t="s">
        <v>305</v>
      </c>
      <c r="B106" t="s">
        <v>1001</v>
      </c>
      <c r="C106">
        <v>66967</v>
      </c>
      <c r="D106">
        <v>25024</v>
      </c>
      <c r="E106">
        <v>3627</v>
      </c>
      <c r="F106">
        <v>3234</v>
      </c>
      <c r="G106">
        <v>5274</v>
      </c>
    </row>
    <row r="107" spans="1:7">
      <c r="A107" t="s">
        <v>307</v>
      </c>
      <c r="B107" t="s">
        <v>1002</v>
      </c>
      <c r="C107">
        <v>513161</v>
      </c>
      <c r="D107">
        <v>132855</v>
      </c>
      <c r="E107">
        <v>2981</v>
      </c>
      <c r="F107">
        <v>2243</v>
      </c>
      <c r="G107">
        <v>3591</v>
      </c>
    </row>
    <row r="108" spans="1:7">
      <c r="A108" t="s">
        <v>309</v>
      </c>
      <c r="B108" t="s">
        <v>1003</v>
      </c>
      <c r="C108">
        <v>20380</v>
      </c>
      <c r="D108">
        <v>10584</v>
      </c>
      <c r="E108">
        <v>1943</v>
      </c>
      <c r="F108">
        <v>1336</v>
      </c>
      <c r="G108">
        <v>1961</v>
      </c>
    </row>
    <row r="109" spans="1:7">
      <c r="A109" t="s">
        <v>311</v>
      </c>
      <c r="B109" t="s">
        <v>1004</v>
      </c>
      <c r="C109">
        <v>9907906</v>
      </c>
      <c r="D109">
        <v>1028437</v>
      </c>
      <c r="E109">
        <v>39185</v>
      </c>
      <c r="F109">
        <v>34584</v>
      </c>
      <c r="G109">
        <v>59097</v>
      </c>
    </row>
    <row r="110" spans="1:7">
      <c r="A110" t="s">
        <v>313</v>
      </c>
      <c r="B110" t="s">
        <v>1005</v>
      </c>
      <c r="C110">
        <v>87350</v>
      </c>
      <c r="D110">
        <v>30373</v>
      </c>
      <c r="E110">
        <v>5626</v>
      </c>
      <c r="F110">
        <v>4763</v>
      </c>
      <c r="G110">
        <v>7584</v>
      </c>
    </row>
    <row r="111" spans="1:7">
      <c r="A111" t="s">
        <v>315</v>
      </c>
      <c r="B111" t="s">
        <v>1006</v>
      </c>
      <c r="C111">
        <v>7418767</v>
      </c>
      <c r="D111">
        <v>559297</v>
      </c>
      <c r="E111">
        <v>21484</v>
      </c>
      <c r="F111">
        <v>19530</v>
      </c>
      <c r="G111">
        <v>36660</v>
      </c>
    </row>
    <row r="112" spans="1:7">
      <c r="A112" t="s">
        <v>317</v>
      </c>
      <c r="B112" t="s">
        <v>1007</v>
      </c>
      <c r="C112">
        <v>71775</v>
      </c>
      <c r="D112">
        <v>19197</v>
      </c>
      <c r="E112">
        <v>3543</v>
      </c>
      <c r="F112">
        <v>3247</v>
      </c>
      <c r="G112">
        <v>5140</v>
      </c>
    </row>
    <row r="113" spans="1:7">
      <c r="A113" t="s">
        <v>319</v>
      </c>
      <c r="B113" t="s">
        <v>1008</v>
      </c>
      <c r="C113">
        <v>2626232</v>
      </c>
      <c r="D113">
        <v>280873</v>
      </c>
      <c r="E113">
        <v>11173</v>
      </c>
      <c r="F113">
        <v>10803</v>
      </c>
      <c r="G113">
        <v>19856</v>
      </c>
    </row>
    <row r="114" spans="1:7">
      <c r="A114" t="s">
        <v>321</v>
      </c>
      <c r="B114" t="s">
        <v>1009</v>
      </c>
      <c r="C114">
        <v>42861</v>
      </c>
      <c r="D114">
        <v>13276</v>
      </c>
      <c r="E114">
        <v>2802</v>
      </c>
      <c r="F114">
        <v>2811</v>
      </c>
      <c r="G114">
        <v>3871</v>
      </c>
    </row>
    <row r="115" spans="1:7">
      <c r="A115" t="s">
        <v>323</v>
      </c>
      <c r="B115" t="s">
        <v>1010</v>
      </c>
      <c r="C115">
        <v>1009526</v>
      </c>
      <c r="D115">
        <v>96176</v>
      </c>
      <c r="E115">
        <v>4586</v>
      </c>
      <c r="F115">
        <v>4105</v>
      </c>
      <c r="G115">
        <v>6996</v>
      </c>
    </row>
    <row r="116" spans="1:7">
      <c r="A116" t="s">
        <v>325</v>
      </c>
      <c r="B116" t="s">
        <v>1011</v>
      </c>
      <c r="C116">
        <v>17707</v>
      </c>
      <c r="D116">
        <v>8227</v>
      </c>
      <c r="E116">
        <v>1628</v>
      </c>
      <c r="F116">
        <v>1561</v>
      </c>
      <c r="G116">
        <v>1715</v>
      </c>
    </row>
    <row r="117" spans="1:7">
      <c r="A117" t="s">
        <v>327</v>
      </c>
      <c r="B117" t="s">
        <v>1012</v>
      </c>
      <c r="C117">
        <v>961110</v>
      </c>
      <c r="D117">
        <v>61810</v>
      </c>
      <c r="E117">
        <v>2249</v>
      </c>
      <c r="F117">
        <v>1995</v>
      </c>
      <c r="G117">
        <v>3486</v>
      </c>
    </row>
    <row r="118" spans="1:7">
      <c r="A118" t="s">
        <v>329</v>
      </c>
      <c r="B118" t="s">
        <v>1013</v>
      </c>
      <c r="C118">
        <v>20283</v>
      </c>
      <c r="D118">
        <v>4447</v>
      </c>
      <c r="E118">
        <v>991</v>
      </c>
      <c r="F118">
        <v>941</v>
      </c>
      <c r="G118">
        <v>1228</v>
      </c>
    </row>
    <row r="119" spans="1:7">
      <c r="A119" t="s">
        <v>331</v>
      </c>
      <c r="B119" t="s">
        <v>1014</v>
      </c>
      <c r="C119">
        <v>3714279</v>
      </c>
      <c r="D119">
        <v>169832</v>
      </c>
      <c r="E119">
        <v>5474</v>
      </c>
      <c r="F119">
        <v>4203</v>
      </c>
      <c r="G119">
        <v>9615</v>
      </c>
    </row>
    <row r="120" spans="1:7">
      <c r="A120" t="s">
        <v>333</v>
      </c>
      <c r="B120" t="s">
        <v>1015</v>
      </c>
      <c r="C120">
        <v>45421</v>
      </c>
      <c r="D120">
        <v>10264</v>
      </c>
      <c r="E120">
        <v>1690</v>
      </c>
      <c r="F120">
        <v>1409</v>
      </c>
      <c r="G120">
        <v>2855</v>
      </c>
    </row>
    <row r="121" spans="1:7">
      <c r="A121" t="s">
        <v>335</v>
      </c>
      <c r="B121" t="s">
        <v>1016</v>
      </c>
      <c r="C121">
        <v>2489139</v>
      </c>
      <c r="D121">
        <v>469140</v>
      </c>
      <c r="E121">
        <v>17701</v>
      </c>
      <c r="F121">
        <v>15054</v>
      </c>
      <c r="G121">
        <v>22437</v>
      </c>
    </row>
    <row r="122" spans="1:7">
      <c r="A122" t="s">
        <v>337</v>
      </c>
      <c r="B122" t="s">
        <v>1017</v>
      </c>
      <c r="C122">
        <v>38708</v>
      </c>
      <c r="D122">
        <v>20217</v>
      </c>
      <c r="E122">
        <v>4262</v>
      </c>
      <c r="F122">
        <v>3622</v>
      </c>
      <c r="G122">
        <v>4809</v>
      </c>
    </row>
    <row r="123" spans="1:7">
      <c r="A123" t="s">
        <v>339</v>
      </c>
      <c r="B123" t="s">
        <v>1018</v>
      </c>
      <c r="C123">
        <v>3302583</v>
      </c>
      <c r="D123">
        <v>251520</v>
      </c>
      <c r="E123">
        <v>4724</v>
      </c>
      <c r="F123">
        <v>3917</v>
      </c>
      <c r="G123">
        <v>12051</v>
      </c>
    </row>
    <row r="124" spans="1:7">
      <c r="A124" t="s">
        <v>341</v>
      </c>
      <c r="B124" t="s">
        <v>1019</v>
      </c>
      <c r="C124">
        <v>38117</v>
      </c>
      <c r="D124">
        <v>10400</v>
      </c>
      <c r="E124">
        <v>1598</v>
      </c>
      <c r="F124">
        <v>1478</v>
      </c>
      <c r="G124">
        <v>2793</v>
      </c>
    </row>
    <row r="125" spans="1:7">
      <c r="A125" t="s">
        <v>343</v>
      </c>
      <c r="B125" t="s">
        <v>1020</v>
      </c>
      <c r="C125">
        <v>3268644</v>
      </c>
      <c r="D125">
        <v>245224</v>
      </c>
      <c r="E125">
        <v>4660</v>
      </c>
      <c r="F125">
        <v>3917</v>
      </c>
      <c r="G125">
        <v>11987</v>
      </c>
    </row>
    <row r="126" spans="1:7">
      <c r="A126" t="s">
        <v>345</v>
      </c>
      <c r="B126" t="s">
        <v>1021</v>
      </c>
      <c r="C126">
        <v>37949</v>
      </c>
      <c r="D126">
        <v>9953</v>
      </c>
      <c r="E126">
        <v>1577</v>
      </c>
      <c r="F126">
        <v>1478</v>
      </c>
      <c r="G126">
        <v>2772</v>
      </c>
    </row>
    <row r="127" spans="1:7">
      <c r="A127" t="s">
        <v>347</v>
      </c>
      <c r="B127" t="s">
        <v>1022</v>
      </c>
      <c r="C127">
        <v>444738</v>
      </c>
      <c r="D127">
        <v>30576</v>
      </c>
      <c r="E127">
        <v>762</v>
      </c>
      <c r="F127">
        <v>742</v>
      </c>
      <c r="G127">
        <v>2801</v>
      </c>
    </row>
    <row r="128" spans="1:7">
      <c r="A128" t="s">
        <v>349</v>
      </c>
      <c r="B128" t="s">
        <v>1023</v>
      </c>
      <c r="C128">
        <v>12465</v>
      </c>
      <c r="D128">
        <v>3409</v>
      </c>
      <c r="E128">
        <v>513</v>
      </c>
      <c r="F128">
        <v>493</v>
      </c>
      <c r="G128">
        <v>1058</v>
      </c>
    </row>
    <row r="129" spans="1:7">
      <c r="A129" t="s">
        <v>351</v>
      </c>
      <c r="B129" t="s">
        <v>1024</v>
      </c>
      <c r="C129">
        <v>858508</v>
      </c>
      <c r="D129">
        <v>51070</v>
      </c>
      <c r="E129">
        <v>653</v>
      </c>
      <c r="F129">
        <v>450</v>
      </c>
      <c r="G129">
        <v>1836</v>
      </c>
    </row>
    <row r="130" spans="1:7">
      <c r="A130" t="s">
        <v>353</v>
      </c>
      <c r="B130" t="s">
        <v>1025</v>
      </c>
      <c r="C130">
        <v>17803</v>
      </c>
      <c r="D130">
        <v>4369</v>
      </c>
      <c r="E130">
        <v>504</v>
      </c>
      <c r="F130">
        <v>474</v>
      </c>
      <c r="G130">
        <v>728</v>
      </c>
    </row>
    <row r="131" spans="1:7">
      <c r="A131" t="s">
        <v>355</v>
      </c>
      <c r="B131" t="s">
        <v>1026</v>
      </c>
      <c r="C131">
        <v>3225965</v>
      </c>
      <c r="D131">
        <v>240200</v>
      </c>
      <c r="E131">
        <v>4501</v>
      </c>
      <c r="F131">
        <v>3819</v>
      </c>
      <c r="G131">
        <v>11828</v>
      </c>
    </row>
    <row r="132" spans="1:7">
      <c r="A132" t="s">
        <v>357</v>
      </c>
      <c r="B132" t="s">
        <v>1027</v>
      </c>
      <c r="C132">
        <v>37687</v>
      </c>
      <c r="D132">
        <v>9839</v>
      </c>
      <c r="E132">
        <v>1543</v>
      </c>
      <c r="F132">
        <v>1456</v>
      </c>
      <c r="G132">
        <v>2750</v>
      </c>
    </row>
    <row r="133" spans="1:7">
      <c r="A133" t="s">
        <v>359</v>
      </c>
      <c r="B133" t="s">
        <v>1028</v>
      </c>
      <c r="C133">
        <v>1028336</v>
      </c>
      <c r="D133">
        <v>65502</v>
      </c>
      <c r="E133">
        <v>948</v>
      </c>
      <c r="F133">
        <v>755</v>
      </c>
      <c r="G133">
        <v>3164</v>
      </c>
    </row>
    <row r="134" spans="1:7">
      <c r="A134" t="s">
        <v>361</v>
      </c>
      <c r="B134" t="s">
        <v>1029</v>
      </c>
      <c r="C134">
        <v>17249</v>
      </c>
      <c r="D134">
        <v>4642</v>
      </c>
      <c r="E134">
        <v>593</v>
      </c>
      <c r="F134">
        <v>496</v>
      </c>
      <c r="G134">
        <v>1591</v>
      </c>
    </row>
    <row r="135" spans="1:7">
      <c r="A135" t="s">
        <v>363</v>
      </c>
      <c r="B135" t="s">
        <v>1030</v>
      </c>
      <c r="C135">
        <v>33939</v>
      </c>
      <c r="D135">
        <v>6296</v>
      </c>
      <c r="E135">
        <v>64</v>
      </c>
      <c r="F135">
        <v>0</v>
      </c>
      <c r="G135">
        <v>64</v>
      </c>
    </row>
    <row r="136" spans="1:7">
      <c r="A136" t="s">
        <v>365</v>
      </c>
      <c r="B136" t="s">
        <v>1031</v>
      </c>
      <c r="C136">
        <v>3736</v>
      </c>
      <c r="D136">
        <v>1652</v>
      </c>
      <c r="E136">
        <v>109</v>
      </c>
      <c r="F136">
        <v>234</v>
      </c>
      <c r="G136">
        <v>109</v>
      </c>
    </row>
    <row r="137" spans="1:7">
      <c r="A137" t="s">
        <v>367</v>
      </c>
      <c r="B137" t="s">
        <v>1032</v>
      </c>
      <c r="C137">
        <v>6208234</v>
      </c>
      <c r="D137">
        <v>626485</v>
      </c>
      <c r="E137">
        <v>14540</v>
      </c>
      <c r="F137">
        <v>12943</v>
      </c>
      <c r="G137">
        <v>21626</v>
      </c>
    </row>
    <row r="138" spans="1:7">
      <c r="A138" t="s">
        <v>369</v>
      </c>
      <c r="B138" t="s">
        <v>1033</v>
      </c>
      <c r="C138">
        <v>79144</v>
      </c>
      <c r="D138">
        <v>33294</v>
      </c>
      <c r="E138">
        <v>5661</v>
      </c>
      <c r="F138">
        <v>5374</v>
      </c>
      <c r="G138">
        <v>6673</v>
      </c>
    </row>
    <row r="139" spans="1:7">
      <c r="A139" t="s">
        <v>371</v>
      </c>
      <c r="B139" t="s">
        <v>1034</v>
      </c>
      <c r="C139">
        <v>2022319</v>
      </c>
      <c r="D139">
        <v>224667</v>
      </c>
      <c r="E139">
        <v>3993</v>
      </c>
      <c r="F139">
        <v>3714</v>
      </c>
      <c r="G139">
        <v>5863</v>
      </c>
    </row>
    <row r="140" spans="1:7">
      <c r="A140" t="s">
        <v>373</v>
      </c>
      <c r="B140" t="s">
        <v>1035</v>
      </c>
      <c r="C140">
        <v>39792</v>
      </c>
      <c r="D140">
        <v>18028</v>
      </c>
      <c r="E140">
        <v>2709</v>
      </c>
      <c r="F140">
        <v>2663</v>
      </c>
      <c r="G140">
        <v>3157</v>
      </c>
    </row>
    <row r="141" spans="1:7">
      <c r="A141" t="s">
        <v>375</v>
      </c>
      <c r="B141" t="s">
        <v>1036</v>
      </c>
      <c r="C141">
        <v>1872235</v>
      </c>
      <c r="D141">
        <v>189374</v>
      </c>
      <c r="E141">
        <v>3481</v>
      </c>
      <c r="F141">
        <v>3286</v>
      </c>
      <c r="G141">
        <v>4753</v>
      </c>
    </row>
    <row r="142" spans="1:7">
      <c r="A142" t="s">
        <v>377</v>
      </c>
      <c r="B142" t="s">
        <v>1037</v>
      </c>
      <c r="C142">
        <v>37166</v>
      </c>
      <c r="D142">
        <v>17593</v>
      </c>
      <c r="E142">
        <v>2678</v>
      </c>
      <c r="F142">
        <v>2627</v>
      </c>
      <c r="G142">
        <v>2894</v>
      </c>
    </row>
    <row r="143" spans="1:7">
      <c r="A143" t="s">
        <v>379</v>
      </c>
      <c r="B143" t="s">
        <v>1038</v>
      </c>
      <c r="C143">
        <v>494942</v>
      </c>
      <c r="D143">
        <v>49975</v>
      </c>
      <c r="E143">
        <v>378</v>
      </c>
      <c r="F143">
        <v>263</v>
      </c>
      <c r="G143">
        <v>799</v>
      </c>
    </row>
    <row r="144" spans="1:7">
      <c r="A144" t="s">
        <v>381</v>
      </c>
      <c r="B144" t="s">
        <v>1039</v>
      </c>
      <c r="C144">
        <v>20978</v>
      </c>
      <c r="D144">
        <v>9845</v>
      </c>
      <c r="E144">
        <v>510</v>
      </c>
      <c r="F144">
        <v>443</v>
      </c>
      <c r="G144">
        <v>664</v>
      </c>
    </row>
    <row r="145" spans="1:7">
      <c r="A145" t="s">
        <v>383</v>
      </c>
      <c r="B145" t="s">
        <v>1040</v>
      </c>
      <c r="C145">
        <v>101974</v>
      </c>
      <c r="D145">
        <v>10592</v>
      </c>
      <c r="E145">
        <v>490</v>
      </c>
      <c r="F145">
        <v>490</v>
      </c>
      <c r="G145">
        <v>1245</v>
      </c>
    </row>
    <row r="146" spans="1:7">
      <c r="A146" t="s">
        <v>385</v>
      </c>
      <c r="B146" t="s">
        <v>1041</v>
      </c>
      <c r="C146">
        <v>8523</v>
      </c>
      <c r="D146">
        <v>2935</v>
      </c>
      <c r="E146">
        <v>745</v>
      </c>
      <c r="F146">
        <v>745</v>
      </c>
      <c r="G146">
        <v>1250</v>
      </c>
    </row>
    <row r="147" spans="1:7">
      <c r="A147" t="s">
        <v>387</v>
      </c>
      <c r="B147" t="s">
        <v>1042</v>
      </c>
      <c r="C147">
        <v>18062</v>
      </c>
      <c r="D147">
        <v>1283</v>
      </c>
      <c r="E147">
        <v>0</v>
      </c>
      <c r="F147">
        <v>0</v>
      </c>
      <c r="G147">
        <v>0</v>
      </c>
    </row>
    <row r="148" spans="1:7">
      <c r="A148" t="s">
        <v>389</v>
      </c>
      <c r="B148" t="s">
        <v>1043</v>
      </c>
      <c r="C148">
        <v>4268</v>
      </c>
      <c r="D148">
        <v>774</v>
      </c>
      <c r="E148">
        <v>234</v>
      </c>
      <c r="F148">
        <v>234</v>
      </c>
      <c r="G148">
        <v>234</v>
      </c>
    </row>
    <row r="149" spans="1:7">
      <c r="A149" t="s">
        <v>391</v>
      </c>
      <c r="B149" t="s">
        <v>1044</v>
      </c>
      <c r="C149">
        <v>1368617</v>
      </c>
      <c r="D149">
        <v>134138</v>
      </c>
      <c r="E149">
        <v>3103</v>
      </c>
      <c r="F149">
        <v>3023</v>
      </c>
      <c r="G149">
        <v>3199</v>
      </c>
    </row>
    <row r="150" spans="1:7">
      <c r="A150" t="s">
        <v>393</v>
      </c>
      <c r="B150" t="s">
        <v>1045</v>
      </c>
      <c r="C150">
        <v>33366</v>
      </c>
      <c r="D150">
        <v>14436</v>
      </c>
      <c r="E150">
        <v>2588</v>
      </c>
      <c r="F150">
        <v>2594</v>
      </c>
      <c r="G150">
        <v>2599</v>
      </c>
    </row>
    <row r="151" spans="1:7">
      <c r="A151" t="s">
        <v>395</v>
      </c>
      <c r="B151" t="s">
        <v>1046</v>
      </c>
      <c r="C151">
        <v>150084</v>
      </c>
      <c r="D151">
        <v>35293</v>
      </c>
      <c r="E151">
        <v>512</v>
      </c>
      <c r="F151">
        <v>428</v>
      </c>
      <c r="G151">
        <v>1110</v>
      </c>
    </row>
    <row r="152" spans="1:7">
      <c r="A152" t="s">
        <v>397</v>
      </c>
      <c r="B152" t="s">
        <v>1047</v>
      </c>
      <c r="C152">
        <v>10280</v>
      </c>
      <c r="D152">
        <v>6005</v>
      </c>
      <c r="E152">
        <v>712</v>
      </c>
      <c r="F152">
        <v>712</v>
      </c>
      <c r="G152">
        <v>955</v>
      </c>
    </row>
    <row r="153" spans="1:7">
      <c r="A153" t="s">
        <v>399</v>
      </c>
      <c r="B153" t="s">
        <v>1048</v>
      </c>
      <c r="C153">
        <v>3022419</v>
      </c>
      <c r="D153">
        <v>315350</v>
      </c>
      <c r="E153">
        <v>9279</v>
      </c>
      <c r="F153">
        <v>8178</v>
      </c>
      <c r="G153">
        <v>13695</v>
      </c>
    </row>
    <row r="154" spans="1:7">
      <c r="A154" t="s">
        <v>401</v>
      </c>
      <c r="B154" t="s">
        <v>1049</v>
      </c>
      <c r="C154">
        <v>41000</v>
      </c>
      <c r="D154">
        <v>16920</v>
      </c>
      <c r="E154">
        <v>3476</v>
      </c>
      <c r="F154">
        <v>3277</v>
      </c>
      <c r="G154">
        <v>4141</v>
      </c>
    </row>
    <row r="155" spans="1:7">
      <c r="A155" t="s">
        <v>403</v>
      </c>
      <c r="B155" t="s">
        <v>1050</v>
      </c>
      <c r="C155">
        <v>2283359</v>
      </c>
      <c r="D155">
        <v>173902</v>
      </c>
      <c r="E155">
        <v>6427</v>
      </c>
      <c r="F155">
        <v>5521</v>
      </c>
      <c r="G155">
        <v>8967</v>
      </c>
    </row>
    <row r="156" spans="1:7">
      <c r="A156" t="s">
        <v>405</v>
      </c>
      <c r="B156" t="s">
        <v>1051</v>
      </c>
      <c r="C156">
        <v>36476</v>
      </c>
      <c r="D156">
        <v>11842</v>
      </c>
      <c r="E156">
        <v>2782</v>
      </c>
      <c r="F156">
        <v>2653</v>
      </c>
      <c r="G156">
        <v>3073</v>
      </c>
    </row>
    <row r="157" spans="1:7">
      <c r="A157" t="s">
        <v>407</v>
      </c>
      <c r="B157" t="s">
        <v>1052</v>
      </c>
      <c r="C157">
        <v>934177</v>
      </c>
      <c r="D157">
        <v>94114</v>
      </c>
      <c r="E157">
        <v>2974</v>
      </c>
      <c r="F157">
        <v>2507</v>
      </c>
      <c r="G157">
        <v>4736</v>
      </c>
    </row>
    <row r="158" spans="1:7">
      <c r="A158" t="s">
        <v>409</v>
      </c>
      <c r="B158" t="s">
        <v>1053</v>
      </c>
      <c r="C158">
        <v>21820</v>
      </c>
      <c r="D158">
        <v>8354</v>
      </c>
      <c r="E158">
        <v>1346</v>
      </c>
      <c r="F158">
        <v>1193</v>
      </c>
      <c r="G158">
        <v>1650</v>
      </c>
    </row>
    <row r="159" spans="1:7">
      <c r="A159" t="s">
        <v>411</v>
      </c>
      <c r="B159" t="s">
        <v>1054</v>
      </c>
      <c r="C159">
        <v>331322</v>
      </c>
      <c r="D159">
        <v>32437</v>
      </c>
      <c r="E159">
        <v>1861</v>
      </c>
      <c r="F159">
        <v>1617</v>
      </c>
      <c r="G159">
        <v>2389</v>
      </c>
    </row>
    <row r="160" spans="1:7">
      <c r="A160" t="s">
        <v>413</v>
      </c>
      <c r="B160" t="s">
        <v>1055</v>
      </c>
      <c r="C160">
        <v>13618</v>
      </c>
      <c r="D160">
        <v>5272</v>
      </c>
      <c r="E160">
        <v>1056</v>
      </c>
      <c r="F160">
        <v>995</v>
      </c>
      <c r="G160">
        <v>1210</v>
      </c>
    </row>
    <row r="161" spans="1:7">
      <c r="A161" t="s">
        <v>415</v>
      </c>
      <c r="B161" t="s">
        <v>1056</v>
      </c>
      <c r="C161">
        <v>239086</v>
      </c>
      <c r="D161">
        <v>16702</v>
      </c>
      <c r="E161">
        <v>867</v>
      </c>
      <c r="F161">
        <v>789</v>
      </c>
      <c r="G161">
        <v>949</v>
      </c>
    </row>
    <row r="162" spans="1:7">
      <c r="A162" t="s">
        <v>417</v>
      </c>
      <c r="B162" t="s">
        <v>1057</v>
      </c>
      <c r="C162">
        <v>9471</v>
      </c>
      <c r="D162">
        <v>2901</v>
      </c>
      <c r="E162">
        <v>801</v>
      </c>
      <c r="F162">
        <v>787</v>
      </c>
      <c r="G162">
        <v>805</v>
      </c>
    </row>
    <row r="163" spans="1:7">
      <c r="A163" t="s">
        <v>419</v>
      </c>
      <c r="B163" t="s">
        <v>1058</v>
      </c>
      <c r="C163">
        <v>1014587</v>
      </c>
      <c r="D163">
        <v>44346</v>
      </c>
      <c r="E163">
        <v>1948</v>
      </c>
      <c r="F163">
        <v>1718</v>
      </c>
      <c r="G163">
        <v>2164</v>
      </c>
    </row>
    <row r="164" spans="1:7">
      <c r="A164" t="s">
        <v>421</v>
      </c>
      <c r="B164" t="s">
        <v>1059</v>
      </c>
      <c r="C164">
        <v>23554</v>
      </c>
      <c r="D164">
        <v>5811</v>
      </c>
      <c r="E164">
        <v>1713</v>
      </c>
      <c r="F164">
        <v>1690</v>
      </c>
      <c r="G164">
        <v>1734</v>
      </c>
    </row>
    <row r="165" spans="1:7">
      <c r="A165" t="s">
        <v>423</v>
      </c>
      <c r="B165" t="s">
        <v>1060</v>
      </c>
      <c r="C165">
        <v>739060</v>
      </c>
      <c r="D165">
        <v>141448</v>
      </c>
      <c r="E165">
        <v>2852</v>
      </c>
      <c r="F165">
        <v>2657</v>
      </c>
      <c r="G165">
        <v>4728</v>
      </c>
    </row>
    <row r="166" spans="1:7">
      <c r="A166" t="s">
        <v>425</v>
      </c>
      <c r="B166" t="s">
        <v>1061</v>
      </c>
      <c r="C166">
        <v>20264</v>
      </c>
      <c r="D166">
        <v>10589</v>
      </c>
      <c r="E166">
        <v>1805</v>
      </c>
      <c r="F166">
        <v>1717</v>
      </c>
      <c r="G166">
        <v>2077</v>
      </c>
    </row>
    <row r="167" spans="1:7">
      <c r="A167" t="s">
        <v>427</v>
      </c>
      <c r="B167" t="s">
        <v>1062</v>
      </c>
      <c r="C167">
        <v>1163496</v>
      </c>
      <c r="D167">
        <v>86468</v>
      </c>
      <c r="E167">
        <v>1268</v>
      </c>
      <c r="F167">
        <v>1051</v>
      </c>
      <c r="G167">
        <v>2068</v>
      </c>
    </row>
    <row r="168" spans="1:7">
      <c r="A168" t="s">
        <v>429</v>
      </c>
      <c r="B168" t="s">
        <v>1063</v>
      </c>
      <c r="C168">
        <v>21830</v>
      </c>
      <c r="D168">
        <v>6223</v>
      </c>
      <c r="E168">
        <v>641</v>
      </c>
      <c r="F168">
        <v>612</v>
      </c>
      <c r="G168">
        <v>809</v>
      </c>
    </row>
    <row r="169" spans="1:7">
      <c r="A169" t="s">
        <v>431</v>
      </c>
      <c r="B169" t="s">
        <v>1064</v>
      </c>
      <c r="C169">
        <v>1153216</v>
      </c>
      <c r="D169">
        <v>84679</v>
      </c>
      <c r="E169">
        <v>1268</v>
      </c>
      <c r="F169">
        <v>1051</v>
      </c>
      <c r="G169">
        <v>2068</v>
      </c>
    </row>
    <row r="170" spans="1:7">
      <c r="A170" t="s">
        <v>433</v>
      </c>
      <c r="B170" t="s">
        <v>1065</v>
      </c>
      <c r="C170">
        <v>21277</v>
      </c>
      <c r="D170">
        <v>6237</v>
      </c>
      <c r="E170">
        <v>641</v>
      </c>
      <c r="F170">
        <v>612</v>
      </c>
      <c r="G170">
        <v>809</v>
      </c>
    </row>
    <row r="171" spans="1:7">
      <c r="A171" t="s">
        <v>435</v>
      </c>
      <c r="B171" t="s">
        <v>1066</v>
      </c>
      <c r="C171">
        <v>179599</v>
      </c>
      <c r="D171">
        <v>11299</v>
      </c>
      <c r="E171">
        <v>312</v>
      </c>
      <c r="F171">
        <v>359</v>
      </c>
      <c r="G171">
        <v>710</v>
      </c>
    </row>
    <row r="172" spans="1:7">
      <c r="A172" t="s">
        <v>437</v>
      </c>
      <c r="B172" t="s">
        <v>1067</v>
      </c>
      <c r="C172">
        <v>7506</v>
      </c>
      <c r="D172">
        <v>1834</v>
      </c>
      <c r="E172">
        <v>241</v>
      </c>
      <c r="F172">
        <v>216</v>
      </c>
      <c r="G172">
        <v>405</v>
      </c>
    </row>
    <row r="173" spans="1:7">
      <c r="A173" t="s">
        <v>439</v>
      </c>
      <c r="B173" t="s">
        <v>1068</v>
      </c>
      <c r="C173">
        <v>334748</v>
      </c>
      <c r="D173">
        <v>16696</v>
      </c>
      <c r="E173">
        <v>307</v>
      </c>
      <c r="F173">
        <v>198</v>
      </c>
      <c r="G173">
        <v>589</v>
      </c>
    </row>
    <row r="174" spans="1:7">
      <c r="A174" t="s">
        <v>441</v>
      </c>
      <c r="B174" t="s">
        <v>1069</v>
      </c>
      <c r="C174">
        <v>9404</v>
      </c>
      <c r="D174">
        <v>2579</v>
      </c>
      <c r="E174">
        <v>354</v>
      </c>
      <c r="F174">
        <v>332</v>
      </c>
      <c r="G174">
        <v>436</v>
      </c>
    </row>
    <row r="175" spans="1:7">
      <c r="A175" t="s">
        <v>443</v>
      </c>
      <c r="B175" t="s">
        <v>1070</v>
      </c>
      <c r="C175">
        <v>1136354</v>
      </c>
      <c r="D175">
        <v>82431</v>
      </c>
      <c r="E175">
        <v>1268</v>
      </c>
      <c r="F175">
        <v>965</v>
      </c>
      <c r="G175">
        <v>1982</v>
      </c>
    </row>
    <row r="176" spans="1:7">
      <c r="A176" t="s">
        <v>445</v>
      </c>
      <c r="B176" t="s">
        <v>1071</v>
      </c>
      <c r="C176">
        <v>21125</v>
      </c>
      <c r="D176">
        <v>5908</v>
      </c>
      <c r="E176">
        <v>641</v>
      </c>
      <c r="F176">
        <v>608</v>
      </c>
      <c r="G176">
        <v>809</v>
      </c>
    </row>
    <row r="177" spans="1:7">
      <c r="A177" t="s">
        <v>447</v>
      </c>
      <c r="B177" t="s">
        <v>1072</v>
      </c>
      <c r="C177">
        <v>281100</v>
      </c>
      <c r="D177">
        <v>17771</v>
      </c>
      <c r="E177">
        <v>540</v>
      </c>
      <c r="F177">
        <v>460</v>
      </c>
      <c r="G177">
        <v>691</v>
      </c>
    </row>
    <row r="178" spans="1:7">
      <c r="A178" t="s">
        <v>449</v>
      </c>
      <c r="B178" t="s">
        <v>1073</v>
      </c>
      <c r="C178">
        <v>11493</v>
      </c>
      <c r="D178">
        <v>2441</v>
      </c>
      <c r="E178">
        <v>484</v>
      </c>
      <c r="F178">
        <v>461</v>
      </c>
      <c r="G178">
        <v>564</v>
      </c>
    </row>
    <row r="179" spans="1:7">
      <c r="A179" t="s">
        <v>451</v>
      </c>
      <c r="B179" t="s">
        <v>1074</v>
      </c>
      <c r="C179">
        <v>10280</v>
      </c>
      <c r="D179">
        <v>1789</v>
      </c>
      <c r="E179">
        <v>0</v>
      </c>
      <c r="F179">
        <v>0</v>
      </c>
      <c r="G179">
        <v>0</v>
      </c>
    </row>
    <row r="180" spans="1:7">
      <c r="A180" t="s">
        <v>453</v>
      </c>
      <c r="B180" t="s">
        <v>1075</v>
      </c>
      <c r="C180">
        <v>2006</v>
      </c>
      <c r="D180">
        <v>1031</v>
      </c>
      <c r="E180">
        <v>234</v>
      </c>
      <c r="F180">
        <v>234</v>
      </c>
      <c r="G180">
        <v>234</v>
      </c>
    </row>
    <row r="181" spans="1:7">
      <c r="A181" t="s">
        <v>455</v>
      </c>
      <c r="B181" t="s">
        <v>1076</v>
      </c>
      <c r="C181">
        <v>27434900</v>
      </c>
      <c r="D181">
        <v>2697045</v>
      </c>
      <c r="E181">
        <v>100947</v>
      </c>
      <c r="F181">
        <v>77874</v>
      </c>
      <c r="G181">
        <v>171438</v>
      </c>
    </row>
    <row r="182" spans="1:7">
      <c r="A182" t="s">
        <v>457</v>
      </c>
      <c r="B182" t="s">
        <v>1077</v>
      </c>
      <c r="C182">
        <v>197061</v>
      </c>
      <c r="D182">
        <v>69058</v>
      </c>
      <c r="E182">
        <v>12692</v>
      </c>
      <c r="F182">
        <v>9169</v>
      </c>
      <c r="G182">
        <v>16989</v>
      </c>
    </row>
    <row r="183" spans="1:7">
      <c r="A183" t="s">
        <v>459</v>
      </c>
      <c r="B183" t="s">
        <v>1078</v>
      </c>
      <c r="C183">
        <v>7748805</v>
      </c>
      <c r="D183">
        <v>841615</v>
      </c>
      <c r="E183">
        <v>25979</v>
      </c>
      <c r="F183">
        <v>18341</v>
      </c>
      <c r="G183">
        <v>48577</v>
      </c>
    </row>
    <row r="184" spans="1:7">
      <c r="A184" t="s">
        <v>461</v>
      </c>
      <c r="B184" t="s">
        <v>1079</v>
      </c>
      <c r="C184">
        <v>89958</v>
      </c>
      <c r="D184">
        <v>31939</v>
      </c>
      <c r="E184">
        <v>5298</v>
      </c>
      <c r="F184">
        <v>4178</v>
      </c>
      <c r="G184">
        <v>7457</v>
      </c>
    </row>
    <row r="185" spans="1:7">
      <c r="A185" t="s">
        <v>463</v>
      </c>
      <c r="B185" t="s">
        <v>1080</v>
      </c>
      <c r="C185">
        <v>7119191</v>
      </c>
      <c r="D185">
        <v>686957</v>
      </c>
      <c r="E185">
        <v>19714</v>
      </c>
      <c r="F185">
        <v>14946</v>
      </c>
      <c r="G185">
        <v>38172</v>
      </c>
    </row>
    <row r="186" spans="1:7">
      <c r="A186" t="s">
        <v>465</v>
      </c>
      <c r="B186" t="s">
        <v>1081</v>
      </c>
      <c r="C186">
        <v>84258</v>
      </c>
      <c r="D186">
        <v>27862</v>
      </c>
      <c r="E186">
        <v>4230</v>
      </c>
      <c r="F186">
        <v>3649</v>
      </c>
      <c r="G186">
        <v>6442</v>
      </c>
    </row>
    <row r="187" spans="1:7">
      <c r="A187" t="s">
        <v>467</v>
      </c>
      <c r="B187" t="s">
        <v>1082</v>
      </c>
      <c r="C187">
        <v>2804780</v>
      </c>
      <c r="D187">
        <v>272690</v>
      </c>
      <c r="E187">
        <v>4631</v>
      </c>
      <c r="F187">
        <v>3084</v>
      </c>
      <c r="G187">
        <v>14560</v>
      </c>
    </row>
    <row r="188" spans="1:7">
      <c r="A188" t="s">
        <v>469</v>
      </c>
      <c r="B188" t="s">
        <v>1083</v>
      </c>
      <c r="C188">
        <v>44444</v>
      </c>
      <c r="D188">
        <v>18562</v>
      </c>
      <c r="E188">
        <v>1683</v>
      </c>
      <c r="F188">
        <v>1293</v>
      </c>
      <c r="G188">
        <v>4005</v>
      </c>
    </row>
    <row r="189" spans="1:7">
      <c r="A189" t="s">
        <v>471</v>
      </c>
      <c r="B189" t="s">
        <v>1084</v>
      </c>
      <c r="C189">
        <v>502443</v>
      </c>
      <c r="D189">
        <v>48782</v>
      </c>
      <c r="E189">
        <v>1276</v>
      </c>
      <c r="F189">
        <v>875</v>
      </c>
      <c r="G189">
        <v>2346</v>
      </c>
    </row>
    <row r="190" spans="1:7">
      <c r="A190" t="s">
        <v>473</v>
      </c>
      <c r="B190" t="s">
        <v>1085</v>
      </c>
      <c r="C190">
        <v>18992</v>
      </c>
      <c r="D190">
        <v>6346</v>
      </c>
      <c r="E190">
        <v>724</v>
      </c>
      <c r="F190">
        <v>614</v>
      </c>
      <c r="G190">
        <v>926</v>
      </c>
    </row>
    <row r="191" spans="1:7">
      <c r="A191" t="s">
        <v>475</v>
      </c>
      <c r="B191" t="s">
        <v>1086</v>
      </c>
      <c r="C191">
        <v>52853</v>
      </c>
      <c r="D191">
        <v>6288</v>
      </c>
      <c r="E191">
        <v>453</v>
      </c>
      <c r="F191">
        <v>453</v>
      </c>
      <c r="G191">
        <v>465</v>
      </c>
    </row>
    <row r="192" spans="1:7">
      <c r="A192" t="s">
        <v>477</v>
      </c>
      <c r="B192" t="s">
        <v>1087</v>
      </c>
      <c r="C192">
        <v>6028</v>
      </c>
      <c r="D192">
        <v>2515</v>
      </c>
      <c r="E192">
        <v>410</v>
      </c>
      <c r="F192">
        <v>410</v>
      </c>
      <c r="G192">
        <v>410</v>
      </c>
    </row>
    <row r="193" spans="1:7">
      <c r="A193" t="s">
        <v>479</v>
      </c>
      <c r="B193" t="s">
        <v>1088</v>
      </c>
      <c r="C193">
        <v>4133476</v>
      </c>
      <c r="D193">
        <v>377740</v>
      </c>
      <c r="E193">
        <v>13802</v>
      </c>
      <c r="F193">
        <v>9724</v>
      </c>
      <c r="G193">
        <v>20484</v>
      </c>
    </row>
    <row r="194" spans="1:7">
      <c r="A194" t="s">
        <v>481</v>
      </c>
      <c r="B194" t="s">
        <v>1089</v>
      </c>
      <c r="C194">
        <v>60344</v>
      </c>
      <c r="D194">
        <v>17983</v>
      </c>
      <c r="E194">
        <v>3584</v>
      </c>
      <c r="F194">
        <v>3011</v>
      </c>
      <c r="G194">
        <v>3822</v>
      </c>
    </row>
    <row r="195" spans="1:7">
      <c r="A195" t="s">
        <v>483</v>
      </c>
      <c r="B195" t="s">
        <v>1090</v>
      </c>
      <c r="C195">
        <v>629614</v>
      </c>
      <c r="D195">
        <v>154658</v>
      </c>
      <c r="E195">
        <v>6265</v>
      </c>
      <c r="F195">
        <v>3395</v>
      </c>
      <c r="G195">
        <v>10405</v>
      </c>
    </row>
    <row r="196" spans="1:7">
      <c r="A196" t="s">
        <v>485</v>
      </c>
      <c r="B196" t="s">
        <v>1091</v>
      </c>
      <c r="C196">
        <v>21804</v>
      </c>
      <c r="D196">
        <v>14208</v>
      </c>
      <c r="E196">
        <v>2941</v>
      </c>
      <c r="F196">
        <v>1510</v>
      </c>
      <c r="G196">
        <v>4021</v>
      </c>
    </row>
    <row r="197" spans="1:7">
      <c r="A197" t="s">
        <v>487</v>
      </c>
      <c r="B197" t="s">
        <v>1092</v>
      </c>
      <c r="C197">
        <v>15117496</v>
      </c>
      <c r="D197">
        <v>1537253</v>
      </c>
      <c r="E197">
        <v>65663</v>
      </c>
      <c r="F197">
        <v>53143</v>
      </c>
      <c r="G197">
        <v>106826</v>
      </c>
    </row>
    <row r="198" spans="1:7">
      <c r="A198" t="s">
        <v>489</v>
      </c>
      <c r="B198" t="s">
        <v>1093</v>
      </c>
      <c r="C198">
        <v>116106</v>
      </c>
      <c r="D198">
        <v>40593</v>
      </c>
      <c r="E198">
        <v>7614</v>
      </c>
      <c r="F198">
        <v>5859</v>
      </c>
      <c r="G198">
        <v>10368</v>
      </c>
    </row>
    <row r="199" spans="1:7">
      <c r="A199" t="s">
        <v>491</v>
      </c>
      <c r="B199" t="s">
        <v>1094</v>
      </c>
      <c r="C199">
        <v>11642343</v>
      </c>
      <c r="D199">
        <v>932496</v>
      </c>
      <c r="E199">
        <v>41523</v>
      </c>
      <c r="F199">
        <v>33639</v>
      </c>
      <c r="G199">
        <v>66951</v>
      </c>
    </row>
    <row r="200" spans="1:7">
      <c r="A200" t="s">
        <v>493</v>
      </c>
      <c r="B200" t="s">
        <v>1095</v>
      </c>
      <c r="C200">
        <v>93090</v>
      </c>
      <c r="D200">
        <v>26524</v>
      </c>
      <c r="E200">
        <v>5182</v>
      </c>
      <c r="F200">
        <v>4183</v>
      </c>
      <c r="G200">
        <v>6642</v>
      </c>
    </row>
    <row r="201" spans="1:7">
      <c r="A201" t="s">
        <v>495</v>
      </c>
      <c r="B201" t="s">
        <v>1096</v>
      </c>
      <c r="C201">
        <v>6604796</v>
      </c>
      <c r="D201">
        <v>630291</v>
      </c>
      <c r="E201">
        <v>28212</v>
      </c>
      <c r="F201">
        <v>23551</v>
      </c>
      <c r="G201">
        <v>46548</v>
      </c>
    </row>
    <row r="202" spans="1:7">
      <c r="A202" t="s">
        <v>497</v>
      </c>
      <c r="B202" t="s">
        <v>1097</v>
      </c>
      <c r="C202">
        <v>61874</v>
      </c>
      <c r="D202">
        <v>21115</v>
      </c>
      <c r="E202">
        <v>4163</v>
      </c>
      <c r="F202">
        <v>3611</v>
      </c>
      <c r="G202">
        <v>5712</v>
      </c>
    </row>
    <row r="203" spans="1:7">
      <c r="A203" t="s">
        <v>499</v>
      </c>
      <c r="B203" t="s">
        <v>1098</v>
      </c>
      <c r="C203">
        <v>1780984</v>
      </c>
      <c r="D203">
        <v>156358</v>
      </c>
      <c r="E203">
        <v>9157</v>
      </c>
      <c r="F203">
        <v>6858</v>
      </c>
      <c r="G203">
        <v>13149</v>
      </c>
    </row>
    <row r="204" spans="1:7">
      <c r="A204" t="s">
        <v>501</v>
      </c>
      <c r="B204" t="s">
        <v>1099</v>
      </c>
      <c r="C204">
        <v>30569</v>
      </c>
      <c r="D204">
        <v>11215</v>
      </c>
      <c r="E204">
        <v>2691</v>
      </c>
      <c r="F204">
        <v>2272</v>
      </c>
      <c r="G204">
        <v>3076</v>
      </c>
    </row>
    <row r="205" spans="1:7">
      <c r="A205" t="s">
        <v>503</v>
      </c>
      <c r="B205" t="s">
        <v>1100</v>
      </c>
      <c r="C205">
        <v>840956</v>
      </c>
      <c r="D205">
        <v>58155</v>
      </c>
      <c r="E205">
        <v>1895</v>
      </c>
      <c r="F205">
        <v>920</v>
      </c>
      <c r="G205">
        <v>3526</v>
      </c>
    </row>
    <row r="206" spans="1:7">
      <c r="A206" t="s">
        <v>505</v>
      </c>
      <c r="B206" t="s">
        <v>1101</v>
      </c>
      <c r="C206">
        <v>19666</v>
      </c>
      <c r="D206">
        <v>4991</v>
      </c>
      <c r="E206">
        <v>1144</v>
      </c>
      <c r="F206">
        <v>600</v>
      </c>
      <c r="G206">
        <v>1300</v>
      </c>
    </row>
    <row r="207" spans="1:7">
      <c r="A207" t="s">
        <v>507</v>
      </c>
      <c r="B207" t="s">
        <v>1102</v>
      </c>
      <c r="C207">
        <v>3330753</v>
      </c>
      <c r="D207">
        <v>134075</v>
      </c>
      <c r="E207">
        <v>3698</v>
      </c>
      <c r="F207">
        <v>3391</v>
      </c>
      <c r="G207">
        <v>6370</v>
      </c>
    </row>
    <row r="208" spans="1:7">
      <c r="A208" t="s">
        <v>509</v>
      </c>
      <c r="B208" t="s">
        <v>1103</v>
      </c>
      <c r="C208">
        <v>46325</v>
      </c>
      <c r="D208">
        <v>8359</v>
      </c>
      <c r="E208">
        <v>1339</v>
      </c>
      <c r="F208">
        <v>1341</v>
      </c>
      <c r="G208">
        <v>1628</v>
      </c>
    </row>
    <row r="209" spans="1:7">
      <c r="A209" t="s">
        <v>511</v>
      </c>
      <c r="B209" t="s">
        <v>1104</v>
      </c>
      <c r="C209">
        <v>3475153</v>
      </c>
      <c r="D209">
        <v>604757</v>
      </c>
      <c r="E209">
        <v>24140</v>
      </c>
      <c r="F209">
        <v>19504</v>
      </c>
      <c r="G209">
        <v>39875</v>
      </c>
    </row>
    <row r="210" spans="1:7">
      <c r="A210" t="s">
        <v>513</v>
      </c>
      <c r="B210" t="s">
        <v>1105</v>
      </c>
      <c r="C210">
        <v>54350</v>
      </c>
      <c r="D210">
        <v>26006</v>
      </c>
      <c r="E210">
        <v>5786</v>
      </c>
      <c r="F210">
        <v>4479</v>
      </c>
      <c r="G210">
        <v>8023</v>
      </c>
    </row>
    <row r="211" spans="1:7">
      <c r="A211" t="s">
        <v>515</v>
      </c>
      <c r="B211" t="s">
        <v>1106</v>
      </c>
      <c r="C211">
        <v>4568599</v>
      </c>
      <c r="D211">
        <v>318177</v>
      </c>
      <c r="E211">
        <v>9305</v>
      </c>
      <c r="F211">
        <v>6390</v>
      </c>
      <c r="G211">
        <v>16035</v>
      </c>
    </row>
    <row r="212" spans="1:7">
      <c r="A212" t="s">
        <v>517</v>
      </c>
      <c r="B212" t="s">
        <v>1107</v>
      </c>
      <c r="C212">
        <v>41308</v>
      </c>
      <c r="D212">
        <v>12734</v>
      </c>
      <c r="E212">
        <v>2246</v>
      </c>
      <c r="F212">
        <v>1718</v>
      </c>
      <c r="G212">
        <v>2901</v>
      </c>
    </row>
    <row r="213" spans="1:7">
      <c r="A213" t="s">
        <v>519</v>
      </c>
      <c r="B213" t="s">
        <v>1108</v>
      </c>
      <c r="C213">
        <v>4525251</v>
      </c>
      <c r="D213">
        <v>309797</v>
      </c>
      <c r="E213">
        <v>9222</v>
      </c>
      <c r="F213">
        <v>6307</v>
      </c>
      <c r="G213">
        <v>15781</v>
      </c>
    </row>
    <row r="214" spans="1:7">
      <c r="A214" t="s">
        <v>521</v>
      </c>
      <c r="B214" t="s">
        <v>1109</v>
      </c>
      <c r="C214">
        <v>41724</v>
      </c>
      <c r="D214">
        <v>13037</v>
      </c>
      <c r="E214">
        <v>2230</v>
      </c>
      <c r="F214">
        <v>1697</v>
      </c>
      <c r="G214">
        <v>2880</v>
      </c>
    </row>
    <row r="215" spans="1:7">
      <c r="A215" t="s">
        <v>523</v>
      </c>
      <c r="B215" t="s">
        <v>1110</v>
      </c>
      <c r="C215">
        <v>850211</v>
      </c>
      <c r="D215">
        <v>47790</v>
      </c>
      <c r="E215">
        <v>1644</v>
      </c>
      <c r="F215">
        <v>1275</v>
      </c>
      <c r="G215">
        <v>3484</v>
      </c>
    </row>
    <row r="216" spans="1:7">
      <c r="A216" t="s">
        <v>525</v>
      </c>
      <c r="B216" t="s">
        <v>1111</v>
      </c>
      <c r="C216">
        <v>16379</v>
      </c>
      <c r="D216">
        <v>3950</v>
      </c>
      <c r="E216">
        <v>696</v>
      </c>
      <c r="F216">
        <v>622</v>
      </c>
      <c r="G216">
        <v>1124</v>
      </c>
    </row>
    <row r="217" spans="1:7">
      <c r="A217" t="s">
        <v>527</v>
      </c>
      <c r="B217" t="s">
        <v>1112</v>
      </c>
      <c r="C217">
        <v>1424741</v>
      </c>
      <c r="D217">
        <v>76574</v>
      </c>
      <c r="E217">
        <v>1959</v>
      </c>
      <c r="F217">
        <v>1101</v>
      </c>
      <c r="G217">
        <v>4822</v>
      </c>
    </row>
    <row r="218" spans="1:7">
      <c r="A218" t="s">
        <v>529</v>
      </c>
      <c r="B218" t="s">
        <v>1113</v>
      </c>
      <c r="C218">
        <v>20369</v>
      </c>
      <c r="D218">
        <v>5317</v>
      </c>
      <c r="E218">
        <v>1185</v>
      </c>
      <c r="F218">
        <v>478</v>
      </c>
      <c r="G218">
        <v>1813</v>
      </c>
    </row>
    <row r="219" spans="1:7">
      <c r="A219" t="s">
        <v>531</v>
      </c>
      <c r="B219" t="s">
        <v>1114</v>
      </c>
      <c r="C219">
        <v>4451499</v>
      </c>
      <c r="D219">
        <v>303979</v>
      </c>
      <c r="E219">
        <v>8892</v>
      </c>
      <c r="F219">
        <v>6152</v>
      </c>
      <c r="G219">
        <v>15416</v>
      </c>
    </row>
    <row r="220" spans="1:7">
      <c r="A220" t="s">
        <v>533</v>
      </c>
      <c r="B220" t="s">
        <v>1115</v>
      </c>
      <c r="C220">
        <v>40231</v>
      </c>
      <c r="D220">
        <v>12859</v>
      </c>
      <c r="E220">
        <v>2249</v>
      </c>
      <c r="F220">
        <v>1675</v>
      </c>
      <c r="G220">
        <v>2834</v>
      </c>
    </row>
    <row r="221" spans="1:7">
      <c r="A221" t="s">
        <v>535</v>
      </c>
      <c r="B221" t="s">
        <v>1116</v>
      </c>
      <c r="C221">
        <v>729834</v>
      </c>
      <c r="D221">
        <v>52044</v>
      </c>
      <c r="E221">
        <v>2206</v>
      </c>
      <c r="F221">
        <v>1291</v>
      </c>
      <c r="G221">
        <v>3050</v>
      </c>
    </row>
    <row r="222" spans="1:7">
      <c r="A222" t="s">
        <v>537</v>
      </c>
      <c r="B222" t="s">
        <v>1117</v>
      </c>
      <c r="C222">
        <v>17726</v>
      </c>
      <c r="D222">
        <v>4475</v>
      </c>
      <c r="E222">
        <v>1417</v>
      </c>
      <c r="F222">
        <v>903</v>
      </c>
      <c r="G222">
        <v>1598</v>
      </c>
    </row>
    <row r="223" spans="1:7">
      <c r="A223" t="s">
        <v>539</v>
      </c>
      <c r="B223" t="s">
        <v>1118</v>
      </c>
      <c r="C223">
        <v>43348</v>
      </c>
      <c r="D223">
        <v>8380</v>
      </c>
      <c r="E223">
        <v>83</v>
      </c>
      <c r="F223">
        <v>83</v>
      </c>
      <c r="G223">
        <v>254</v>
      </c>
    </row>
    <row r="224" spans="1:7">
      <c r="A224" t="s">
        <v>541</v>
      </c>
      <c r="B224" t="s">
        <v>1119</v>
      </c>
      <c r="C224">
        <v>4531</v>
      </c>
      <c r="D224">
        <v>2537</v>
      </c>
      <c r="E224">
        <v>146</v>
      </c>
      <c r="F224">
        <v>146</v>
      </c>
      <c r="G224">
        <v>435</v>
      </c>
    </row>
    <row r="225" spans="1:7">
      <c r="A225" t="s">
        <v>543</v>
      </c>
      <c r="B225" t="s">
        <v>1120</v>
      </c>
      <c r="C225">
        <v>26035597</v>
      </c>
      <c r="D225">
        <v>2421829</v>
      </c>
      <c r="E225">
        <v>83627</v>
      </c>
      <c r="F225">
        <v>59860</v>
      </c>
      <c r="G225">
        <v>157656</v>
      </c>
    </row>
    <row r="226" spans="1:7">
      <c r="A226" t="s">
        <v>545</v>
      </c>
      <c r="B226" t="s">
        <v>1121</v>
      </c>
      <c r="C226">
        <v>173875</v>
      </c>
      <c r="D226">
        <v>57243</v>
      </c>
      <c r="E226">
        <v>11315</v>
      </c>
      <c r="F226">
        <v>8476</v>
      </c>
      <c r="G226">
        <v>14995</v>
      </c>
    </row>
    <row r="227" spans="1:7">
      <c r="A227" t="s">
        <v>547</v>
      </c>
      <c r="B227" t="s">
        <v>1122</v>
      </c>
      <c r="C227">
        <v>6762423</v>
      </c>
      <c r="D227">
        <v>700010</v>
      </c>
      <c r="E227">
        <v>23782</v>
      </c>
      <c r="F227">
        <v>12749</v>
      </c>
      <c r="G227">
        <v>45035</v>
      </c>
    </row>
    <row r="228" spans="1:7">
      <c r="A228" t="s">
        <v>549</v>
      </c>
      <c r="B228" t="s">
        <v>1123</v>
      </c>
      <c r="C228">
        <v>73268</v>
      </c>
      <c r="D228">
        <v>25710</v>
      </c>
      <c r="E228">
        <v>5344</v>
      </c>
      <c r="F228">
        <v>3276</v>
      </c>
      <c r="G228">
        <v>6456</v>
      </c>
    </row>
    <row r="229" spans="1:7">
      <c r="A229" t="s">
        <v>551</v>
      </c>
      <c r="B229" t="s">
        <v>1124</v>
      </c>
      <c r="C229">
        <v>6267524</v>
      </c>
      <c r="D229">
        <v>580992</v>
      </c>
      <c r="E229">
        <v>16726</v>
      </c>
      <c r="F229">
        <v>10091</v>
      </c>
      <c r="G229">
        <v>35678</v>
      </c>
    </row>
    <row r="230" spans="1:7">
      <c r="A230" t="s">
        <v>553</v>
      </c>
      <c r="B230" t="s">
        <v>1125</v>
      </c>
      <c r="C230">
        <v>70687</v>
      </c>
      <c r="D230">
        <v>25188</v>
      </c>
      <c r="E230">
        <v>4191</v>
      </c>
      <c r="F230">
        <v>2789</v>
      </c>
      <c r="G230">
        <v>5562</v>
      </c>
    </row>
    <row r="231" spans="1:7">
      <c r="A231" t="s">
        <v>555</v>
      </c>
      <c r="B231" t="s">
        <v>1126</v>
      </c>
      <c r="C231">
        <v>3253224</v>
      </c>
      <c r="D231">
        <v>299004</v>
      </c>
      <c r="E231">
        <v>8533</v>
      </c>
      <c r="F231">
        <v>4429</v>
      </c>
      <c r="G231">
        <v>18809</v>
      </c>
    </row>
    <row r="232" spans="1:7">
      <c r="A232" t="s">
        <v>557</v>
      </c>
      <c r="B232" t="s">
        <v>1127</v>
      </c>
      <c r="C232">
        <v>46446</v>
      </c>
      <c r="D232">
        <v>15751</v>
      </c>
      <c r="E232">
        <v>2872</v>
      </c>
      <c r="F232">
        <v>1894</v>
      </c>
      <c r="G232">
        <v>4034</v>
      </c>
    </row>
    <row r="233" spans="1:7">
      <c r="A233" t="s">
        <v>559</v>
      </c>
      <c r="B233" t="s">
        <v>1128</v>
      </c>
      <c r="C233">
        <v>504575</v>
      </c>
      <c r="D233">
        <v>47987</v>
      </c>
      <c r="E233">
        <v>1857</v>
      </c>
      <c r="F233">
        <v>1307</v>
      </c>
      <c r="G233">
        <v>3580</v>
      </c>
    </row>
    <row r="234" spans="1:7">
      <c r="A234" t="s">
        <v>561</v>
      </c>
      <c r="B234" t="s">
        <v>1129</v>
      </c>
      <c r="C234">
        <v>19070</v>
      </c>
      <c r="D234">
        <v>8032</v>
      </c>
      <c r="E234">
        <v>921</v>
      </c>
      <c r="F234">
        <v>752</v>
      </c>
      <c r="G234">
        <v>1328</v>
      </c>
    </row>
    <row r="235" spans="1:7">
      <c r="A235" t="s">
        <v>563</v>
      </c>
      <c r="B235" t="s">
        <v>1130</v>
      </c>
      <c r="C235">
        <v>43712</v>
      </c>
      <c r="D235">
        <v>5713</v>
      </c>
      <c r="E235">
        <v>0</v>
      </c>
      <c r="F235">
        <v>0</v>
      </c>
      <c r="G235">
        <v>296</v>
      </c>
    </row>
    <row r="236" spans="1:7">
      <c r="A236" t="s">
        <v>565</v>
      </c>
      <c r="B236" t="s">
        <v>1131</v>
      </c>
      <c r="C236">
        <v>5524</v>
      </c>
      <c r="D236">
        <v>2541</v>
      </c>
      <c r="E236">
        <v>234</v>
      </c>
      <c r="F236">
        <v>234</v>
      </c>
      <c r="G236">
        <v>477</v>
      </c>
    </row>
    <row r="237" spans="1:7">
      <c r="A237" t="s">
        <v>567</v>
      </c>
      <c r="B237" t="s">
        <v>1132</v>
      </c>
      <c r="C237">
        <v>2750769</v>
      </c>
      <c r="D237">
        <v>240549</v>
      </c>
      <c r="E237">
        <v>6561</v>
      </c>
      <c r="F237">
        <v>4387</v>
      </c>
      <c r="G237">
        <v>14746</v>
      </c>
    </row>
    <row r="238" spans="1:7">
      <c r="A238" t="s">
        <v>569</v>
      </c>
      <c r="B238" t="s">
        <v>1133</v>
      </c>
      <c r="C238">
        <v>50883</v>
      </c>
      <c r="D238">
        <v>15549</v>
      </c>
      <c r="E238">
        <v>2758</v>
      </c>
      <c r="F238">
        <v>1932</v>
      </c>
      <c r="G238">
        <v>4125</v>
      </c>
    </row>
    <row r="239" spans="1:7">
      <c r="A239" t="s">
        <v>571</v>
      </c>
      <c r="B239" t="s">
        <v>1134</v>
      </c>
      <c r="C239">
        <v>494899</v>
      </c>
      <c r="D239">
        <v>119018</v>
      </c>
      <c r="E239">
        <v>7056</v>
      </c>
      <c r="F239">
        <v>2658</v>
      </c>
      <c r="G239">
        <v>9357</v>
      </c>
    </row>
    <row r="240" spans="1:7">
      <c r="A240" t="s">
        <v>573</v>
      </c>
      <c r="B240" t="s">
        <v>1135</v>
      </c>
      <c r="C240">
        <v>23377</v>
      </c>
      <c r="D240">
        <v>12134</v>
      </c>
      <c r="E240">
        <v>3779</v>
      </c>
      <c r="F240">
        <v>1685</v>
      </c>
      <c r="G240">
        <v>4033</v>
      </c>
    </row>
    <row r="241" spans="1:7">
      <c r="A241" t="s">
        <v>575</v>
      </c>
      <c r="B241" t="s">
        <v>1136</v>
      </c>
      <c r="C241">
        <v>14827989</v>
      </c>
      <c r="D241">
        <v>1405463</v>
      </c>
      <c r="E241">
        <v>54821</v>
      </c>
      <c r="F241">
        <v>43111</v>
      </c>
      <c r="G241">
        <v>101431</v>
      </c>
    </row>
    <row r="242" spans="1:7">
      <c r="A242" t="s">
        <v>577</v>
      </c>
      <c r="B242" t="s">
        <v>1137</v>
      </c>
      <c r="C242">
        <v>107441</v>
      </c>
      <c r="D242">
        <v>35547</v>
      </c>
      <c r="E242">
        <v>6983</v>
      </c>
      <c r="F242">
        <v>6188</v>
      </c>
      <c r="G242">
        <v>9740</v>
      </c>
    </row>
    <row r="243" spans="1:7">
      <c r="A243" t="s">
        <v>579</v>
      </c>
      <c r="B243" t="s">
        <v>1138</v>
      </c>
      <c r="C243">
        <v>11922265</v>
      </c>
      <c r="D243">
        <v>934090</v>
      </c>
      <c r="E243">
        <v>37228</v>
      </c>
      <c r="F243">
        <v>30816</v>
      </c>
      <c r="G243">
        <v>73475</v>
      </c>
    </row>
    <row r="244" spans="1:7">
      <c r="A244" t="s">
        <v>581</v>
      </c>
      <c r="B244" t="s">
        <v>1139</v>
      </c>
      <c r="C244">
        <v>88129</v>
      </c>
      <c r="D244">
        <v>24739</v>
      </c>
      <c r="E244">
        <v>5097</v>
      </c>
      <c r="F244">
        <v>4631</v>
      </c>
      <c r="G244">
        <v>7688</v>
      </c>
    </row>
    <row r="245" spans="1:7">
      <c r="A245" t="s">
        <v>583</v>
      </c>
      <c r="B245" t="s">
        <v>1140</v>
      </c>
      <c r="C245">
        <v>7855456</v>
      </c>
      <c r="D245">
        <v>693281</v>
      </c>
      <c r="E245">
        <v>26989</v>
      </c>
      <c r="F245">
        <v>21926</v>
      </c>
      <c r="G245">
        <v>54114</v>
      </c>
    </row>
    <row r="246" spans="1:7">
      <c r="A246" t="s">
        <v>585</v>
      </c>
      <c r="B246" t="s">
        <v>1141</v>
      </c>
      <c r="C246">
        <v>68528</v>
      </c>
      <c r="D246">
        <v>19477</v>
      </c>
      <c r="E246">
        <v>3733</v>
      </c>
      <c r="F246">
        <v>3294</v>
      </c>
      <c r="G246">
        <v>6326</v>
      </c>
    </row>
    <row r="247" spans="1:7">
      <c r="A247" t="s">
        <v>587</v>
      </c>
      <c r="B247" t="s">
        <v>1142</v>
      </c>
      <c r="C247">
        <v>1769657</v>
      </c>
      <c r="D247">
        <v>133182</v>
      </c>
      <c r="E247">
        <v>7255</v>
      </c>
      <c r="F247">
        <v>6214</v>
      </c>
      <c r="G247">
        <v>11395</v>
      </c>
    </row>
    <row r="248" spans="1:7">
      <c r="A248" t="s">
        <v>589</v>
      </c>
      <c r="B248" t="s">
        <v>1143</v>
      </c>
      <c r="C248">
        <v>28396</v>
      </c>
      <c r="D248">
        <v>8273</v>
      </c>
      <c r="E248">
        <v>2156</v>
      </c>
      <c r="F248">
        <v>1928</v>
      </c>
      <c r="G248">
        <v>2635</v>
      </c>
    </row>
    <row r="249" spans="1:7">
      <c r="A249" t="s">
        <v>591</v>
      </c>
      <c r="B249" t="s">
        <v>1144</v>
      </c>
      <c r="C249">
        <v>648232</v>
      </c>
      <c r="D249">
        <v>48780</v>
      </c>
      <c r="E249">
        <v>1916</v>
      </c>
      <c r="F249">
        <v>1825</v>
      </c>
      <c r="G249">
        <v>3727</v>
      </c>
    </row>
    <row r="250" spans="1:7">
      <c r="A250" t="s">
        <v>593</v>
      </c>
      <c r="B250" t="s">
        <v>1145</v>
      </c>
      <c r="C250">
        <v>17107</v>
      </c>
      <c r="D250">
        <v>4529</v>
      </c>
      <c r="E250">
        <v>1527</v>
      </c>
      <c r="F250">
        <v>1515</v>
      </c>
      <c r="G250">
        <v>1923</v>
      </c>
    </row>
    <row r="251" spans="1:7">
      <c r="A251" t="s">
        <v>595</v>
      </c>
      <c r="B251" t="s">
        <v>1146</v>
      </c>
      <c r="C251">
        <v>2399266</v>
      </c>
      <c r="D251">
        <v>98412</v>
      </c>
      <c r="E251">
        <v>3640</v>
      </c>
      <c r="F251">
        <v>3249</v>
      </c>
      <c r="G251">
        <v>8084</v>
      </c>
    </row>
    <row r="252" spans="1:7">
      <c r="A252" t="s">
        <v>597</v>
      </c>
      <c r="B252" t="s">
        <v>1147</v>
      </c>
      <c r="C252">
        <v>41404</v>
      </c>
      <c r="D252">
        <v>7511</v>
      </c>
      <c r="E252">
        <v>1741</v>
      </c>
      <c r="F252">
        <v>1726</v>
      </c>
      <c r="G252">
        <v>2327</v>
      </c>
    </row>
    <row r="253" spans="1:7">
      <c r="A253" t="s">
        <v>599</v>
      </c>
      <c r="B253" t="s">
        <v>1148</v>
      </c>
      <c r="C253">
        <v>2905724</v>
      </c>
      <c r="D253">
        <v>471373</v>
      </c>
      <c r="E253">
        <v>17593</v>
      </c>
      <c r="F253">
        <v>12295</v>
      </c>
      <c r="G253">
        <v>27956</v>
      </c>
    </row>
    <row r="254" spans="1:7">
      <c r="A254" t="s">
        <v>601</v>
      </c>
      <c r="B254" t="s">
        <v>1149</v>
      </c>
      <c r="C254">
        <v>49821</v>
      </c>
      <c r="D254">
        <v>22017</v>
      </c>
      <c r="E254">
        <v>4799</v>
      </c>
      <c r="F254">
        <v>3368</v>
      </c>
      <c r="G254">
        <v>5529</v>
      </c>
    </row>
    <row r="255" spans="1:7">
      <c r="A255" t="s">
        <v>603</v>
      </c>
      <c r="B255" t="s">
        <v>1150</v>
      </c>
      <c r="C255">
        <v>4445185</v>
      </c>
      <c r="D255">
        <v>316356</v>
      </c>
      <c r="E255">
        <v>5024</v>
      </c>
      <c r="F255">
        <v>4000</v>
      </c>
      <c r="G255">
        <v>11190</v>
      </c>
    </row>
    <row r="256" spans="1:7">
      <c r="A256" t="s">
        <v>605</v>
      </c>
      <c r="B256" t="s">
        <v>1151</v>
      </c>
      <c r="C256">
        <v>40304</v>
      </c>
      <c r="D256">
        <v>12436</v>
      </c>
      <c r="E256">
        <v>1354</v>
      </c>
      <c r="F256">
        <v>1285</v>
      </c>
      <c r="G256">
        <v>2184</v>
      </c>
    </row>
    <row r="257" spans="1:7">
      <c r="A257" t="s">
        <v>607</v>
      </c>
      <c r="B257" t="s">
        <v>1152</v>
      </c>
      <c r="C257">
        <v>4400086</v>
      </c>
      <c r="D257">
        <v>305739</v>
      </c>
      <c r="E257">
        <v>4963</v>
      </c>
      <c r="F257">
        <v>3939</v>
      </c>
      <c r="G257">
        <v>11129</v>
      </c>
    </row>
    <row r="258" spans="1:7">
      <c r="A258" t="s">
        <v>609</v>
      </c>
      <c r="B258" t="s">
        <v>1153</v>
      </c>
      <c r="C258">
        <v>39257</v>
      </c>
      <c r="D258">
        <v>11243</v>
      </c>
      <c r="E258">
        <v>1360</v>
      </c>
      <c r="F258">
        <v>1288</v>
      </c>
      <c r="G258">
        <v>2180</v>
      </c>
    </row>
    <row r="259" spans="1:7">
      <c r="A259" t="s">
        <v>611</v>
      </c>
      <c r="B259" t="s">
        <v>1154</v>
      </c>
      <c r="C259">
        <v>1032715</v>
      </c>
      <c r="D259">
        <v>61825</v>
      </c>
      <c r="E259">
        <v>1588</v>
      </c>
      <c r="F259">
        <v>1135</v>
      </c>
      <c r="G259">
        <v>2896</v>
      </c>
    </row>
    <row r="260" spans="1:7">
      <c r="A260" t="s">
        <v>613</v>
      </c>
      <c r="B260" t="s">
        <v>1155</v>
      </c>
      <c r="C260">
        <v>17431</v>
      </c>
      <c r="D260">
        <v>4804</v>
      </c>
      <c r="E260">
        <v>680</v>
      </c>
      <c r="F260">
        <v>600</v>
      </c>
      <c r="G260">
        <v>988</v>
      </c>
    </row>
    <row r="261" spans="1:7">
      <c r="A261" t="s">
        <v>615</v>
      </c>
      <c r="B261" t="s">
        <v>1156</v>
      </c>
      <c r="C261">
        <v>1438086</v>
      </c>
      <c r="D261">
        <v>72031</v>
      </c>
      <c r="E261">
        <v>1785</v>
      </c>
      <c r="F261">
        <v>1413</v>
      </c>
      <c r="G261">
        <v>3769</v>
      </c>
    </row>
    <row r="262" spans="1:7">
      <c r="A262" t="s">
        <v>617</v>
      </c>
      <c r="B262" t="s">
        <v>1157</v>
      </c>
      <c r="C262">
        <v>21288</v>
      </c>
      <c r="D262">
        <v>4419</v>
      </c>
      <c r="E262">
        <v>820</v>
      </c>
      <c r="F262">
        <v>817</v>
      </c>
      <c r="G262">
        <v>1041</v>
      </c>
    </row>
    <row r="263" spans="1:7">
      <c r="A263" t="s">
        <v>619</v>
      </c>
      <c r="B263" t="s">
        <v>1158</v>
      </c>
      <c r="C263">
        <v>4304679</v>
      </c>
      <c r="D263">
        <v>294949</v>
      </c>
      <c r="E263">
        <v>4679</v>
      </c>
      <c r="F263">
        <v>3655</v>
      </c>
      <c r="G263">
        <v>10749</v>
      </c>
    </row>
    <row r="264" spans="1:7">
      <c r="A264" t="s">
        <v>621</v>
      </c>
      <c r="B264" t="s">
        <v>1159</v>
      </c>
      <c r="C264">
        <v>37839</v>
      </c>
      <c r="D264">
        <v>11197</v>
      </c>
      <c r="E264">
        <v>1299</v>
      </c>
      <c r="F264">
        <v>1224</v>
      </c>
      <c r="G264">
        <v>2148</v>
      </c>
    </row>
    <row r="265" spans="1:7">
      <c r="A265" t="s">
        <v>623</v>
      </c>
      <c r="B265" t="s">
        <v>1160</v>
      </c>
      <c r="C265">
        <v>554573</v>
      </c>
      <c r="D265">
        <v>44715</v>
      </c>
      <c r="E265">
        <v>1078</v>
      </c>
      <c r="F265">
        <v>911</v>
      </c>
      <c r="G265">
        <v>2194</v>
      </c>
    </row>
    <row r="266" spans="1:7">
      <c r="A266" t="s">
        <v>625</v>
      </c>
      <c r="B266" t="s">
        <v>1161</v>
      </c>
      <c r="C266">
        <v>14262</v>
      </c>
      <c r="D266">
        <v>4654</v>
      </c>
      <c r="E266">
        <v>733</v>
      </c>
      <c r="F266">
        <v>712</v>
      </c>
      <c r="G266">
        <v>1122</v>
      </c>
    </row>
    <row r="267" spans="1:7">
      <c r="A267" t="s">
        <v>627</v>
      </c>
      <c r="B267" t="s">
        <v>1162</v>
      </c>
      <c r="C267">
        <v>45099</v>
      </c>
      <c r="D267">
        <v>10617</v>
      </c>
      <c r="E267">
        <v>61</v>
      </c>
      <c r="F267">
        <v>61</v>
      </c>
      <c r="G267">
        <v>61</v>
      </c>
    </row>
    <row r="268" spans="1:7">
      <c r="A268" t="s">
        <v>629</v>
      </c>
      <c r="B268" t="s">
        <v>1163</v>
      </c>
      <c r="C268">
        <v>5337</v>
      </c>
      <c r="D268">
        <v>3397</v>
      </c>
      <c r="E268">
        <v>102</v>
      </c>
      <c r="F268">
        <v>102</v>
      </c>
      <c r="G268">
        <v>102</v>
      </c>
    </row>
    <row r="269" spans="1:7">
      <c r="A269" t="s">
        <v>631</v>
      </c>
      <c r="B269" t="s">
        <v>1164</v>
      </c>
      <c r="C269">
        <v>24322928</v>
      </c>
      <c r="D269">
        <v>2265579</v>
      </c>
      <c r="E269">
        <v>89864</v>
      </c>
      <c r="F269">
        <v>66979</v>
      </c>
      <c r="G269">
        <v>160529</v>
      </c>
    </row>
    <row r="270" spans="1:7">
      <c r="A270" t="s">
        <v>633</v>
      </c>
      <c r="B270" t="s">
        <v>1165</v>
      </c>
      <c r="C270">
        <v>163198</v>
      </c>
      <c r="D270">
        <v>51507</v>
      </c>
      <c r="E270">
        <v>12688</v>
      </c>
      <c r="F270">
        <v>9941</v>
      </c>
      <c r="G270">
        <v>17355</v>
      </c>
    </row>
    <row r="271" spans="1:7">
      <c r="A271" t="s">
        <v>635</v>
      </c>
      <c r="B271" t="s">
        <v>1166</v>
      </c>
      <c r="C271">
        <v>6101386</v>
      </c>
      <c r="D271">
        <v>635636</v>
      </c>
      <c r="E271">
        <v>21070</v>
      </c>
      <c r="F271">
        <v>15198</v>
      </c>
      <c r="G271">
        <v>40206</v>
      </c>
    </row>
    <row r="272" spans="1:7">
      <c r="A272" t="s">
        <v>637</v>
      </c>
      <c r="B272" t="s">
        <v>1167</v>
      </c>
      <c r="C272">
        <v>69507</v>
      </c>
      <c r="D272">
        <v>25474</v>
      </c>
      <c r="E272">
        <v>5185</v>
      </c>
      <c r="F272">
        <v>4697</v>
      </c>
      <c r="G272">
        <v>7404</v>
      </c>
    </row>
    <row r="273" spans="1:7">
      <c r="A273" t="s">
        <v>639</v>
      </c>
      <c r="B273" t="s">
        <v>1168</v>
      </c>
      <c r="C273">
        <v>5699436</v>
      </c>
      <c r="D273">
        <v>540915</v>
      </c>
      <c r="E273">
        <v>18660</v>
      </c>
      <c r="F273">
        <v>13699</v>
      </c>
      <c r="G273">
        <v>34408</v>
      </c>
    </row>
    <row r="274" spans="1:7">
      <c r="A274" t="s">
        <v>641</v>
      </c>
      <c r="B274" t="s">
        <v>1169</v>
      </c>
      <c r="C274">
        <v>60475</v>
      </c>
      <c r="D274">
        <v>22644</v>
      </c>
      <c r="E274">
        <v>5312</v>
      </c>
      <c r="F274">
        <v>4691</v>
      </c>
      <c r="G274">
        <v>7153</v>
      </c>
    </row>
    <row r="275" spans="1:7">
      <c r="A275" t="s">
        <v>643</v>
      </c>
      <c r="B275" t="s">
        <v>1170</v>
      </c>
      <c r="C275">
        <v>3639229</v>
      </c>
      <c r="D275">
        <v>350376</v>
      </c>
      <c r="E275">
        <v>12548</v>
      </c>
      <c r="F275">
        <v>9868</v>
      </c>
      <c r="G275">
        <v>22905</v>
      </c>
    </row>
    <row r="276" spans="1:7">
      <c r="A276" t="s">
        <v>645</v>
      </c>
      <c r="B276" t="s">
        <v>1171</v>
      </c>
      <c r="C276">
        <v>47044</v>
      </c>
      <c r="D276">
        <v>18788</v>
      </c>
      <c r="E276">
        <v>4642</v>
      </c>
      <c r="F276">
        <v>4218</v>
      </c>
      <c r="G276">
        <v>6084</v>
      </c>
    </row>
    <row r="277" spans="1:7">
      <c r="A277" t="s">
        <v>647</v>
      </c>
      <c r="B277" t="s">
        <v>1172</v>
      </c>
      <c r="C277">
        <v>509053</v>
      </c>
      <c r="D277">
        <v>46774</v>
      </c>
      <c r="E277">
        <v>726</v>
      </c>
      <c r="F277">
        <v>220</v>
      </c>
      <c r="G277">
        <v>2855</v>
      </c>
    </row>
    <row r="278" spans="1:7">
      <c r="A278" t="s">
        <v>649</v>
      </c>
      <c r="B278" t="s">
        <v>1173</v>
      </c>
      <c r="C278">
        <v>21574</v>
      </c>
      <c r="D278">
        <v>6394</v>
      </c>
      <c r="E278">
        <v>664</v>
      </c>
      <c r="F278">
        <v>165</v>
      </c>
      <c r="G278">
        <v>1930</v>
      </c>
    </row>
    <row r="279" spans="1:7">
      <c r="A279" t="s">
        <v>651</v>
      </c>
      <c r="B279" t="s">
        <v>1174</v>
      </c>
      <c r="C279">
        <v>30857</v>
      </c>
      <c r="D279">
        <v>2559</v>
      </c>
      <c r="E279">
        <v>0</v>
      </c>
      <c r="F279">
        <v>0</v>
      </c>
      <c r="G279">
        <v>0</v>
      </c>
    </row>
    <row r="280" spans="1:7">
      <c r="A280" t="s">
        <v>653</v>
      </c>
      <c r="B280" t="s">
        <v>1175</v>
      </c>
      <c r="C280">
        <v>4682</v>
      </c>
      <c r="D280">
        <v>1174</v>
      </c>
      <c r="E280">
        <v>234</v>
      </c>
      <c r="F280">
        <v>234</v>
      </c>
      <c r="G280">
        <v>234</v>
      </c>
    </row>
    <row r="281" spans="1:7">
      <c r="A281" t="s">
        <v>655</v>
      </c>
      <c r="B281" t="s">
        <v>1176</v>
      </c>
      <c r="C281">
        <v>1755359</v>
      </c>
      <c r="D281">
        <v>158286</v>
      </c>
      <c r="E281">
        <v>5908</v>
      </c>
      <c r="F281">
        <v>4076</v>
      </c>
      <c r="G281">
        <v>9991</v>
      </c>
    </row>
    <row r="282" spans="1:7">
      <c r="A282" t="s">
        <v>657</v>
      </c>
      <c r="B282" t="s">
        <v>1177</v>
      </c>
      <c r="C282">
        <v>41886</v>
      </c>
      <c r="D282">
        <v>13802</v>
      </c>
      <c r="E282">
        <v>2885</v>
      </c>
      <c r="F282">
        <v>2413</v>
      </c>
      <c r="G282">
        <v>3486</v>
      </c>
    </row>
    <row r="283" spans="1:7">
      <c r="A283" t="s">
        <v>659</v>
      </c>
      <c r="B283" t="s">
        <v>1178</v>
      </c>
      <c r="C283">
        <v>401950</v>
      </c>
      <c r="D283">
        <v>94721</v>
      </c>
      <c r="E283">
        <v>2410</v>
      </c>
      <c r="F283">
        <v>1499</v>
      </c>
      <c r="G283">
        <v>5798</v>
      </c>
    </row>
    <row r="284" spans="1:7">
      <c r="A284" t="s">
        <v>661</v>
      </c>
      <c r="B284" t="s">
        <v>1179</v>
      </c>
      <c r="C284">
        <v>18433</v>
      </c>
      <c r="D284">
        <v>7994</v>
      </c>
      <c r="E284">
        <v>1166</v>
      </c>
      <c r="F284">
        <v>933</v>
      </c>
      <c r="G284">
        <v>2439</v>
      </c>
    </row>
    <row r="285" spans="1:7">
      <c r="A285" t="s">
        <v>663</v>
      </c>
      <c r="B285" t="s">
        <v>1180</v>
      </c>
      <c r="C285">
        <v>14089628</v>
      </c>
      <c r="D285">
        <v>1346269</v>
      </c>
      <c r="E285">
        <v>59166</v>
      </c>
      <c r="F285">
        <v>45123</v>
      </c>
      <c r="G285">
        <v>101012</v>
      </c>
    </row>
    <row r="286" spans="1:7">
      <c r="A286" t="s">
        <v>665</v>
      </c>
      <c r="B286" t="s">
        <v>1181</v>
      </c>
      <c r="C286">
        <v>95417</v>
      </c>
      <c r="D286">
        <v>30155</v>
      </c>
      <c r="E286">
        <v>8134</v>
      </c>
      <c r="F286">
        <v>6036</v>
      </c>
      <c r="G286">
        <v>10744</v>
      </c>
    </row>
    <row r="287" spans="1:7">
      <c r="A287" t="s">
        <v>667</v>
      </c>
      <c r="B287" t="s">
        <v>1182</v>
      </c>
      <c r="C287">
        <v>11846627</v>
      </c>
      <c r="D287">
        <v>972110</v>
      </c>
      <c r="E287">
        <v>48984</v>
      </c>
      <c r="F287">
        <v>37939</v>
      </c>
      <c r="G287">
        <v>80711</v>
      </c>
    </row>
    <row r="288" spans="1:7">
      <c r="A288" t="s">
        <v>669</v>
      </c>
      <c r="B288" t="s">
        <v>1183</v>
      </c>
      <c r="C288">
        <v>83050</v>
      </c>
      <c r="D288">
        <v>23832</v>
      </c>
      <c r="E288">
        <v>6716</v>
      </c>
      <c r="F288">
        <v>5362</v>
      </c>
      <c r="G288">
        <v>8959</v>
      </c>
    </row>
    <row r="289" spans="1:7">
      <c r="A289" t="s">
        <v>671</v>
      </c>
      <c r="B289" t="s">
        <v>1184</v>
      </c>
      <c r="C289">
        <v>8548219</v>
      </c>
      <c r="D289">
        <v>762800</v>
      </c>
      <c r="E289">
        <v>37326</v>
      </c>
      <c r="F289">
        <v>29757</v>
      </c>
      <c r="G289">
        <v>63431</v>
      </c>
    </row>
    <row r="290" spans="1:7">
      <c r="A290" t="s">
        <v>673</v>
      </c>
      <c r="B290" t="s">
        <v>1185</v>
      </c>
      <c r="C290">
        <v>66720</v>
      </c>
      <c r="D290">
        <v>23178</v>
      </c>
      <c r="E290">
        <v>6302</v>
      </c>
      <c r="F290">
        <v>5162</v>
      </c>
      <c r="G290">
        <v>8582</v>
      </c>
    </row>
    <row r="291" spans="1:7">
      <c r="A291" t="s">
        <v>675</v>
      </c>
      <c r="B291" t="s">
        <v>1186</v>
      </c>
      <c r="C291">
        <v>1643672</v>
      </c>
      <c r="D291">
        <v>122050</v>
      </c>
      <c r="E291">
        <v>6138</v>
      </c>
      <c r="F291">
        <v>3543</v>
      </c>
      <c r="G291">
        <v>9411</v>
      </c>
    </row>
    <row r="292" spans="1:7">
      <c r="A292" t="s">
        <v>677</v>
      </c>
      <c r="B292" t="s">
        <v>1187</v>
      </c>
      <c r="C292">
        <v>31378</v>
      </c>
      <c r="D292">
        <v>7992</v>
      </c>
      <c r="E292">
        <v>2446</v>
      </c>
      <c r="F292">
        <v>1194</v>
      </c>
      <c r="G292">
        <v>3004</v>
      </c>
    </row>
    <row r="293" spans="1:7">
      <c r="A293" t="s">
        <v>679</v>
      </c>
      <c r="B293" t="s">
        <v>1188</v>
      </c>
      <c r="C293">
        <v>517637</v>
      </c>
      <c r="D293">
        <v>39341</v>
      </c>
      <c r="E293">
        <v>1718</v>
      </c>
      <c r="F293">
        <v>1048</v>
      </c>
      <c r="G293">
        <v>3332</v>
      </c>
    </row>
    <row r="294" spans="1:7">
      <c r="A294" t="s">
        <v>681</v>
      </c>
      <c r="B294" t="s">
        <v>1189</v>
      </c>
      <c r="C294">
        <v>12400</v>
      </c>
      <c r="D294">
        <v>4042</v>
      </c>
      <c r="E294">
        <v>961</v>
      </c>
      <c r="F294">
        <v>809</v>
      </c>
      <c r="G294">
        <v>1170</v>
      </c>
    </row>
    <row r="295" spans="1:7">
      <c r="A295" t="s">
        <v>683</v>
      </c>
      <c r="B295" t="s">
        <v>1190</v>
      </c>
      <c r="C295">
        <v>1757446</v>
      </c>
      <c r="D295">
        <v>79155</v>
      </c>
      <c r="E295">
        <v>5089</v>
      </c>
      <c r="F295">
        <v>3993</v>
      </c>
      <c r="G295">
        <v>8788</v>
      </c>
    </row>
    <row r="296" spans="1:7">
      <c r="A296" t="s">
        <v>685</v>
      </c>
      <c r="B296" t="s">
        <v>1191</v>
      </c>
      <c r="C296">
        <v>33762</v>
      </c>
      <c r="D296">
        <v>6766</v>
      </c>
      <c r="E296">
        <v>2531</v>
      </c>
      <c r="F296">
        <v>2351</v>
      </c>
      <c r="G296">
        <v>2920</v>
      </c>
    </row>
    <row r="297" spans="1:7">
      <c r="A297" t="s">
        <v>687</v>
      </c>
      <c r="B297" t="s">
        <v>1192</v>
      </c>
      <c r="C297">
        <v>2243001</v>
      </c>
      <c r="D297">
        <v>374159</v>
      </c>
      <c r="E297">
        <v>10182</v>
      </c>
      <c r="F297">
        <v>7184</v>
      </c>
      <c r="G297">
        <v>20301</v>
      </c>
    </row>
    <row r="298" spans="1:7">
      <c r="A298" t="s">
        <v>689</v>
      </c>
      <c r="B298" t="s">
        <v>1193</v>
      </c>
      <c r="C298">
        <v>40151</v>
      </c>
      <c r="D298">
        <v>16371</v>
      </c>
      <c r="E298">
        <v>2731</v>
      </c>
      <c r="F298">
        <v>2127</v>
      </c>
      <c r="G298">
        <v>4168</v>
      </c>
    </row>
    <row r="299" spans="1:7">
      <c r="A299" t="s">
        <v>691</v>
      </c>
      <c r="B299" t="s">
        <v>1194</v>
      </c>
      <c r="C299">
        <v>4131914</v>
      </c>
      <c r="D299">
        <v>283674</v>
      </c>
      <c r="E299">
        <v>9628</v>
      </c>
      <c r="F299">
        <v>6658</v>
      </c>
      <c r="G299">
        <v>19311</v>
      </c>
    </row>
    <row r="300" spans="1:7">
      <c r="A300" t="s">
        <v>693</v>
      </c>
      <c r="B300" t="s">
        <v>1195</v>
      </c>
      <c r="C300">
        <v>32370</v>
      </c>
      <c r="D300">
        <v>10524</v>
      </c>
      <c r="E300">
        <v>2041</v>
      </c>
      <c r="F300">
        <v>1797</v>
      </c>
      <c r="G300">
        <v>2979</v>
      </c>
    </row>
    <row r="301" spans="1:7">
      <c r="A301" t="s">
        <v>695</v>
      </c>
      <c r="B301" t="s">
        <v>1196</v>
      </c>
      <c r="C301">
        <v>4101236</v>
      </c>
      <c r="D301">
        <v>279887</v>
      </c>
      <c r="E301">
        <v>9628</v>
      </c>
      <c r="F301">
        <v>6658</v>
      </c>
      <c r="G301">
        <v>19311</v>
      </c>
    </row>
    <row r="302" spans="1:7">
      <c r="A302" t="s">
        <v>697</v>
      </c>
      <c r="B302" t="s">
        <v>1197</v>
      </c>
      <c r="C302">
        <v>32584</v>
      </c>
      <c r="D302">
        <v>10481</v>
      </c>
      <c r="E302">
        <v>2041</v>
      </c>
      <c r="F302">
        <v>1797</v>
      </c>
      <c r="G302">
        <v>2979</v>
      </c>
    </row>
    <row r="303" spans="1:7">
      <c r="A303" t="s">
        <v>699</v>
      </c>
      <c r="B303" t="s">
        <v>1198</v>
      </c>
      <c r="C303">
        <v>1140468</v>
      </c>
      <c r="D303">
        <v>71682</v>
      </c>
      <c r="E303">
        <v>3236</v>
      </c>
      <c r="F303">
        <v>2034</v>
      </c>
      <c r="G303">
        <v>5546</v>
      </c>
    </row>
    <row r="304" spans="1:7">
      <c r="A304" t="s">
        <v>701</v>
      </c>
      <c r="B304" t="s">
        <v>1199</v>
      </c>
      <c r="C304">
        <v>17334</v>
      </c>
      <c r="D304">
        <v>5119</v>
      </c>
      <c r="E304">
        <v>1154</v>
      </c>
      <c r="F304">
        <v>786</v>
      </c>
      <c r="G304">
        <v>1426</v>
      </c>
    </row>
    <row r="305" spans="1:7">
      <c r="A305" t="s">
        <v>703</v>
      </c>
      <c r="B305" t="s">
        <v>1200</v>
      </c>
      <c r="C305">
        <v>1368427</v>
      </c>
      <c r="D305">
        <v>72205</v>
      </c>
      <c r="E305">
        <v>3191</v>
      </c>
      <c r="F305">
        <v>1725</v>
      </c>
      <c r="G305">
        <v>5138</v>
      </c>
    </row>
    <row r="306" spans="1:7">
      <c r="A306" t="s">
        <v>705</v>
      </c>
      <c r="B306" t="s">
        <v>1201</v>
      </c>
      <c r="C306">
        <v>22417</v>
      </c>
      <c r="D306">
        <v>5158</v>
      </c>
      <c r="E306">
        <v>1196</v>
      </c>
      <c r="F306">
        <v>823</v>
      </c>
      <c r="G306">
        <v>1446</v>
      </c>
    </row>
    <row r="307" spans="1:7">
      <c r="A307" t="s">
        <v>707</v>
      </c>
      <c r="B307" t="s">
        <v>1202</v>
      </c>
      <c r="C307">
        <v>3995358</v>
      </c>
      <c r="D307">
        <v>271600</v>
      </c>
      <c r="E307">
        <v>9565</v>
      </c>
      <c r="F307">
        <v>6606</v>
      </c>
      <c r="G307">
        <v>18595</v>
      </c>
    </row>
    <row r="308" spans="1:7">
      <c r="A308" t="s">
        <v>709</v>
      </c>
      <c r="B308" t="s">
        <v>1203</v>
      </c>
      <c r="C308">
        <v>33505</v>
      </c>
      <c r="D308">
        <v>10089</v>
      </c>
      <c r="E308">
        <v>2050</v>
      </c>
      <c r="F308">
        <v>1804</v>
      </c>
      <c r="G308">
        <v>2965</v>
      </c>
    </row>
    <row r="309" spans="1:7">
      <c r="A309" t="s">
        <v>711</v>
      </c>
      <c r="B309" t="s">
        <v>1204</v>
      </c>
      <c r="C309">
        <v>440641</v>
      </c>
      <c r="D309">
        <v>35125</v>
      </c>
      <c r="E309">
        <v>1184</v>
      </c>
      <c r="F309">
        <v>649</v>
      </c>
      <c r="G309">
        <v>2710</v>
      </c>
    </row>
    <row r="310" spans="1:7">
      <c r="A310" t="s">
        <v>713</v>
      </c>
      <c r="B310" t="s">
        <v>1205</v>
      </c>
      <c r="C310">
        <v>10972</v>
      </c>
      <c r="D310">
        <v>3868</v>
      </c>
      <c r="E310">
        <v>815</v>
      </c>
      <c r="F310">
        <v>487</v>
      </c>
      <c r="G310">
        <v>1345</v>
      </c>
    </row>
    <row r="311" spans="1:7">
      <c r="A311" t="s">
        <v>715</v>
      </c>
      <c r="B311" t="s">
        <v>1206</v>
      </c>
      <c r="C311">
        <v>30678</v>
      </c>
      <c r="D311">
        <v>3787</v>
      </c>
      <c r="E311">
        <v>0</v>
      </c>
      <c r="F311">
        <v>0</v>
      </c>
      <c r="G311">
        <v>0</v>
      </c>
    </row>
    <row r="312" spans="1:7">
      <c r="A312" t="s">
        <v>717</v>
      </c>
      <c r="B312" t="s">
        <v>1207</v>
      </c>
      <c r="C312">
        <v>3682</v>
      </c>
      <c r="D312">
        <v>1332</v>
      </c>
      <c r="E312">
        <v>234</v>
      </c>
      <c r="F312">
        <v>234</v>
      </c>
      <c r="G312">
        <v>234</v>
      </c>
    </row>
    <row r="313" spans="1:7">
      <c r="A313" t="s">
        <v>719</v>
      </c>
      <c r="B313" t="s">
        <v>1208</v>
      </c>
      <c r="C313">
        <v>44034850</v>
      </c>
      <c r="D313">
        <v>3774973</v>
      </c>
      <c r="E313">
        <v>148001</v>
      </c>
      <c r="F313">
        <v>109998</v>
      </c>
      <c r="G313">
        <v>276807</v>
      </c>
    </row>
    <row r="314" spans="1:7">
      <c r="A314" t="s">
        <v>721</v>
      </c>
      <c r="B314" t="s">
        <v>1209</v>
      </c>
      <c r="C314">
        <v>220252</v>
      </c>
      <c r="D314">
        <v>68789</v>
      </c>
      <c r="E314">
        <v>14106</v>
      </c>
      <c r="F314">
        <v>10825</v>
      </c>
      <c r="G314">
        <v>18067</v>
      </c>
    </row>
    <row r="315" spans="1:7">
      <c r="A315" t="s">
        <v>723</v>
      </c>
      <c r="B315" t="s">
        <v>1210</v>
      </c>
      <c r="C315">
        <v>9868983</v>
      </c>
      <c r="D315">
        <v>938929</v>
      </c>
      <c r="E315">
        <v>29890</v>
      </c>
      <c r="F315">
        <v>16716</v>
      </c>
      <c r="G315">
        <v>60516</v>
      </c>
    </row>
    <row r="316" spans="1:7">
      <c r="A316" t="s">
        <v>725</v>
      </c>
      <c r="B316" t="s">
        <v>1211</v>
      </c>
      <c r="C316">
        <v>85490</v>
      </c>
      <c r="D316">
        <v>28004</v>
      </c>
      <c r="E316">
        <v>5585</v>
      </c>
      <c r="F316">
        <v>3979</v>
      </c>
      <c r="G316">
        <v>7327</v>
      </c>
    </row>
    <row r="317" spans="1:7">
      <c r="A317" t="s">
        <v>727</v>
      </c>
      <c r="B317" t="s">
        <v>1212</v>
      </c>
      <c r="C317">
        <v>9379402</v>
      </c>
      <c r="D317">
        <v>828224</v>
      </c>
      <c r="E317">
        <v>27000</v>
      </c>
      <c r="F317">
        <v>15103</v>
      </c>
      <c r="G317">
        <v>55605</v>
      </c>
    </row>
    <row r="318" spans="1:7">
      <c r="A318" t="s">
        <v>729</v>
      </c>
      <c r="B318" t="s">
        <v>1213</v>
      </c>
      <c r="C318">
        <v>81544</v>
      </c>
      <c r="D318">
        <v>25699</v>
      </c>
      <c r="E318">
        <v>5475</v>
      </c>
      <c r="F318">
        <v>3802</v>
      </c>
      <c r="G318">
        <v>7279</v>
      </c>
    </row>
    <row r="319" spans="1:7">
      <c r="A319" t="s">
        <v>731</v>
      </c>
      <c r="B319" t="s">
        <v>1214</v>
      </c>
      <c r="C319">
        <v>6981062</v>
      </c>
      <c r="D319">
        <v>608078</v>
      </c>
      <c r="E319">
        <v>21284</v>
      </c>
      <c r="F319">
        <v>12002</v>
      </c>
      <c r="G319">
        <v>44338</v>
      </c>
    </row>
    <row r="320" spans="1:7">
      <c r="A320" t="s">
        <v>733</v>
      </c>
      <c r="B320" t="s">
        <v>1215</v>
      </c>
      <c r="C320">
        <v>70025</v>
      </c>
      <c r="D320">
        <v>20260</v>
      </c>
      <c r="E320">
        <v>4387</v>
      </c>
      <c r="F320">
        <v>3159</v>
      </c>
      <c r="G320">
        <v>6340</v>
      </c>
    </row>
    <row r="321" spans="1:7">
      <c r="A321" t="s">
        <v>735</v>
      </c>
      <c r="B321" t="s">
        <v>1216</v>
      </c>
      <c r="C321">
        <v>802937</v>
      </c>
      <c r="D321">
        <v>74358</v>
      </c>
      <c r="E321">
        <v>2393</v>
      </c>
      <c r="F321">
        <v>1014</v>
      </c>
      <c r="G321">
        <v>6908</v>
      </c>
    </row>
    <row r="322" spans="1:7">
      <c r="A322" t="s">
        <v>737</v>
      </c>
      <c r="B322" t="s">
        <v>1217</v>
      </c>
      <c r="C322">
        <v>22324</v>
      </c>
      <c r="D322">
        <v>6831</v>
      </c>
      <c r="E322">
        <v>1344</v>
      </c>
      <c r="F322">
        <v>681</v>
      </c>
      <c r="G322">
        <v>2286</v>
      </c>
    </row>
    <row r="323" spans="1:7">
      <c r="A323" t="s">
        <v>739</v>
      </c>
      <c r="B323" t="s">
        <v>1218</v>
      </c>
      <c r="C323">
        <v>36503</v>
      </c>
      <c r="D323">
        <v>2386</v>
      </c>
      <c r="E323">
        <v>52</v>
      </c>
      <c r="F323">
        <v>52</v>
      </c>
      <c r="G323">
        <v>52</v>
      </c>
    </row>
    <row r="324" spans="1:7">
      <c r="A324" t="s">
        <v>741</v>
      </c>
      <c r="B324" t="s">
        <v>1219</v>
      </c>
      <c r="C324">
        <v>4362</v>
      </c>
      <c r="D324">
        <v>1200</v>
      </c>
      <c r="E324">
        <v>88</v>
      </c>
      <c r="F324">
        <v>88</v>
      </c>
      <c r="G324">
        <v>88</v>
      </c>
    </row>
    <row r="325" spans="1:7">
      <c r="A325" t="s">
        <v>743</v>
      </c>
      <c r="B325" t="s">
        <v>1220</v>
      </c>
      <c r="C325">
        <v>1837230</v>
      </c>
      <c r="D325">
        <v>144038</v>
      </c>
      <c r="E325">
        <v>3961</v>
      </c>
      <c r="F325">
        <v>2478</v>
      </c>
      <c r="G325">
        <v>6371</v>
      </c>
    </row>
    <row r="326" spans="1:7">
      <c r="A326" t="s">
        <v>745</v>
      </c>
      <c r="B326" t="s">
        <v>1221</v>
      </c>
      <c r="C326">
        <v>37575</v>
      </c>
      <c r="D326">
        <v>11458</v>
      </c>
      <c r="E326">
        <v>2333</v>
      </c>
      <c r="F326">
        <v>2022</v>
      </c>
      <c r="G326">
        <v>2676</v>
      </c>
    </row>
    <row r="327" spans="1:7">
      <c r="A327" t="s">
        <v>747</v>
      </c>
      <c r="B327" t="s">
        <v>1222</v>
      </c>
      <c r="C327">
        <v>489581</v>
      </c>
      <c r="D327">
        <v>110705</v>
      </c>
      <c r="E327">
        <v>2890</v>
      </c>
      <c r="F327">
        <v>1613</v>
      </c>
      <c r="G327">
        <v>4911</v>
      </c>
    </row>
    <row r="328" spans="1:7">
      <c r="A328" t="s">
        <v>749</v>
      </c>
      <c r="B328" t="s">
        <v>1223</v>
      </c>
      <c r="C328">
        <v>15985</v>
      </c>
      <c r="D328">
        <v>10089</v>
      </c>
      <c r="E328">
        <v>1249</v>
      </c>
      <c r="F328">
        <v>1004</v>
      </c>
      <c r="G328">
        <v>1888</v>
      </c>
    </row>
    <row r="329" spans="1:7">
      <c r="A329" t="s">
        <v>751</v>
      </c>
      <c r="B329" t="s">
        <v>1224</v>
      </c>
      <c r="C329">
        <v>26860462</v>
      </c>
      <c r="D329">
        <v>2347815</v>
      </c>
      <c r="E329">
        <v>103624</v>
      </c>
      <c r="F329">
        <v>82749</v>
      </c>
      <c r="G329">
        <v>184740</v>
      </c>
    </row>
    <row r="330" spans="1:7">
      <c r="A330" t="s">
        <v>753</v>
      </c>
      <c r="B330" t="s">
        <v>1225</v>
      </c>
      <c r="C330">
        <v>137493</v>
      </c>
      <c r="D330">
        <v>46164</v>
      </c>
      <c r="E330">
        <v>8692</v>
      </c>
      <c r="F330">
        <v>7699</v>
      </c>
      <c r="G330">
        <v>11315</v>
      </c>
    </row>
    <row r="331" spans="1:7">
      <c r="A331" t="s">
        <v>755</v>
      </c>
      <c r="B331" t="s">
        <v>1226</v>
      </c>
      <c r="C331">
        <v>23609514</v>
      </c>
      <c r="D331">
        <v>1861188</v>
      </c>
      <c r="E331">
        <v>89437</v>
      </c>
      <c r="F331">
        <v>71226</v>
      </c>
      <c r="G331">
        <v>159589</v>
      </c>
    </row>
    <row r="332" spans="1:7">
      <c r="A332" t="s">
        <v>757</v>
      </c>
      <c r="B332" t="s">
        <v>1227</v>
      </c>
      <c r="C332">
        <v>128014</v>
      </c>
      <c r="D332">
        <v>41163</v>
      </c>
      <c r="E332">
        <v>7977</v>
      </c>
      <c r="F332">
        <v>7022</v>
      </c>
      <c r="G332">
        <v>10589</v>
      </c>
    </row>
    <row r="333" spans="1:7">
      <c r="A333" t="s">
        <v>759</v>
      </c>
      <c r="B333" t="s">
        <v>1228</v>
      </c>
      <c r="C333">
        <v>18716475</v>
      </c>
      <c r="D333">
        <v>1537633</v>
      </c>
      <c r="E333">
        <v>75529</v>
      </c>
      <c r="F333">
        <v>59462</v>
      </c>
      <c r="G333">
        <v>134170</v>
      </c>
    </row>
    <row r="334" spans="1:7">
      <c r="A334" t="s">
        <v>761</v>
      </c>
      <c r="B334" t="s">
        <v>1229</v>
      </c>
      <c r="C334">
        <v>107937</v>
      </c>
      <c r="D334">
        <v>35964</v>
      </c>
      <c r="E334">
        <v>7347</v>
      </c>
      <c r="F334">
        <v>6206</v>
      </c>
      <c r="G334">
        <v>9919</v>
      </c>
    </row>
    <row r="335" spans="1:7">
      <c r="A335" t="s">
        <v>763</v>
      </c>
      <c r="B335" t="s">
        <v>1230</v>
      </c>
      <c r="C335">
        <v>2871554</v>
      </c>
      <c r="D335">
        <v>230157</v>
      </c>
      <c r="E335">
        <v>12550</v>
      </c>
      <c r="F335">
        <v>10971</v>
      </c>
      <c r="G335">
        <v>21072</v>
      </c>
    </row>
    <row r="336" spans="1:7">
      <c r="A336" t="s">
        <v>765</v>
      </c>
      <c r="B336" t="s">
        <v>1231</v>
      </c>
      <c r="C336">
        <v>34888</v>
      </c>
      <c r="D336">
        <v>12515</v>
      </c>
      <c r="E336">
        <v>2818</v>
      </c>
      <c r="F336">
        <v>2603</v>
      </c>
      <c r="G336">
        <v>3666</v>
      </c>
    </row>
    <row r="337" spans="1:7">
      <c r="A337" t="s">
        <v>767</v>
      </c>
      <c r="B337" t="s">
        <v>1232</v>
      </c>
      <c r="C337">
        <v>744390</v>
      </c>
      <c r="D337">
        <v>55328</v>
      </c>
      <c r="E337">
        <v>980</v>
      </c>
      <c r="F337">
        <v>887</v>
      </c>
      <c r="G337">
        <v>2126</v>
      </c>
    </row>
    <row r="338" spans="1:7">
      <c r="A338" t="s">
        <v>769</v>
      </c>
      <c r="B338" t="s">
        <v>1233</v>
      </c>
      <c r="C338">
        <v>17590</v>
      </c>
      <c r="D338">
        <v>5348</v>
      </c>
      <c r="E338">
        <v>516</v>
      </c>
      <c r="F338">
        <v>537</v>
      </c>
      <c r="G338">
        <v>870</v>
      </c>
    </row>
    <row r="339" spans="1:7">
      <c r="A339" t="s">
        <v>771</v>
      </c>
      <c r="B339" t="s">
        <v>1234</v>
      </c>
      <c r="C339">
        <v>2287146</v>
      </c>
      <c r="D339">
        <v>99006</v>
      </c>
      <c r="E339">
        <v>4482</v>
      </c>
      <c r="F339">
        <v>3750</v>
      </c>
      <c r="G339">
        <v>7817</v>
      </c>
    </row>
    <row r="340" spans="1:7">
      <c r="A340" t="s">
        <v>773</v>
      </c>
      <c r="B340" t="s">
        <v>1235</v>
      </c>
      <c r="C340">
        <v>38815</v>
      </c>
      <c r="D340">
        <v>7736</v>
      </c>
      <c r="E340">
        <v>2447</v>
      </c>
      <c r="F340">
        <v>2369</v>
      </c>
      <c r="G340">
        <v>2670</v>
      </c>
    </row>
    <row r="341" spans="1:7">
      <c r="A341" t="s">
        <v>775</v>
      </c>
      <c r="B341" t="s">
        <v>1236</v>
      </c>
      <c r="C341">
        <v>3250948</v>
      </c>
      <c r="D341">
        <v>486627</v>
      </c>
      <c r="E341">
        <v>14187</v>
      </c>
      <c r="F341">
        <v>11523</v>
      </c>
      <c r="G341">
        <v>25151</v>
      </c>
    </row>
    <row r="342" spans="1:7">
      <c r="A342" t="s">
        <v>777</v>
      </c>
      <c r="B342" t="s">
        <v>1237</v>
      </c>
      <c r="C342">
        <v>48039</v>
      </c>
      <c r="D342">
        <v>19854</v>
      </c>
      <c r="E342">
        <v>2783</v>
      </c>
      <c r="F342">
        <v>2468</v>
      </c>
      <c r="G342">
        <v>4815</v>
      </c>
    </row>
    <row r="343" spans="1:7">
      <c r="A343" t="s">
        <v>779</v>
      </c>
      <c r="B343" t="s">
        <v>1238</v>
      </c>
      <c r="C343">
        <v>7305405</v>
      </c>
      <c r="D343">
        <v>488229</v>
      </c>
      <c r="E343">
        <v>14487</v>
      </c>
      <c r="F343">
        <v>10533</v>
      </c>
      <c r="G343">
        <v>31551</v>
      </c>
    </row>
    <row r="344" spans="1:7">
      <c r="A344" t="s">
        <v>781</v>
      </c>
      <c r="B344" t="s">
        <v>1239</v>
      </c>
      <c r="C344">
        <v>48783</v>
      </c>
      <c r="D344">
        <v>13703</v>
      </c>
      <c r="E344">
        <v>2646</v>
      </c>
      <c r="F344">
        <v>2009</v>
      </c>
      <c r="G344">
        <v>3843</v>
      </c>
    </row>
    <row r="345" spans="1:7">
      <c r="A345" t="s">
        <v>783</v>
      </c>
      <c r="B345" t="s">
        <v>1240</v>
      </c>
      <c r="C345">
        <v>7263629</v>
      </c>
      <c r="D345">
        <v>482110</v>
      </c>
      <c r="E345">
        <v>14487</v>
      </c>
      <c r="F345">
        <v>10533</v>
      </c>
      <c r="G345">
        <v>31497</v>
      </c>
    </row>
    <row r="346" spans="1:7">
      <c r="A346" t="s">
        <v>785</v>
      </c>
      <c r="B346" t="s">
        <v>1241</v>
      </c>
      <c r="C346">
        <v>48067</v>
      </c>
      <c r="D346">
        <v>13719</v>
      </c>
      <c r="E346">
        <v>2646</v>
      </c>
      <c r="F346">
        <v>2009</v>
      </c>
      <c r="G346">
        <v>3868</v>
      </c>
    </row>
    <row r="347" spans="1:7">
      <c r="A347" t="s">
        <v>787</v>
      </c>
      <c r="B347" t="s">
        <v>1242</v>
      </c>
      <c r="C347">
        <v>2374866</v>
      </c>
      <c r="D347">
        <v>151391</v>
      </c>
      <c r="E347">
        <v>5273</v>
      </c>
      <c r="F347">
        <v>4179</v>
      </c>
      <c r="G347">
        <v>13051</v>
      </c>
    </row>
    <row r="348" spans="1:7">
      <c r="A348" t="s">
        <v>789</v>
      </c>
      <c r="B348" t="s">
        <v>1243</v>
      </c>
      <c r="C348">
        <v>28649</v>
      </c>
      <c r="D348">
        <v>7722</v>
      </c>
      <c r="E348">
        <v>1355</v>
      </c>
      <c r="F348">
        <v>1200</v>
      </c>
      <c r="G348">
        <v>2174</v>
      </c>
    </row>
    <row r="349" spans="1:7">
      <c r="A349" t="s">
        <v>791</v>
      </c>
      <c r="B349" t="s">
        <v>1244</v>
      </c>
      <c r="C349">
        <v>2406087</v>
      </c>
      <c r="D349">
        <v>130098</v>
      </c>
      <c r="E349">
        <v>3527</v>
      </c>
      <c r="F349">
        <v>2677</v>
      </c>
      <c r="G349">
        <v>7108</v>
      </c>
    </row>
    <row r="350" spans="1:7">
      <c r="A350" t="s">
        <v>793</v>
      </c>
      <c r="B350" t="s">
        <v>1245</v>
      </c>
      <c r="C350">
        <v>28078</v>
      </c>
      <c r="D350">
        <v>7744</v>
      </c>
      <c r="E350">
        <v>1112</v>
      </c>
      <c r="F350">
        <v>1035</v>
      </c>
      <c r="G350">
        <v>1581</v>
      </c>
    </row>
    <row r="351" spans="1:7">
      <c r="A351" t="s">
        <v>795</v>
      </c>
      <c r="B351" t="s">
        <v>1246</v>
      </c>
      <c r="C351">
        <v>7051371</v>
      </c>
      <c r="D351">
        <v>463214</v>
      </c>
      <c r="E351">
        <v>14179</v>
      </c>
      <c r="F351">
        <v>10155</v>
      </c>
      <c r="G351">
        <v>29681</v>
      </c>
    </row>
    <row r="352" spans="1:7">
      <c r="A352" t="s">
        <v>797</v>
      </c>
      <c r="B352" t="s">
        <v>1247</v>
      </c>
      <c r="C352">
        <v>47462</v>
      </c>
      <c r="D352">
        <v>13345</v>
      </c>
      <c r="E352">
        <v>2630</v>
      </c>
      <c r="F352">
        <v>1973</v>
      </c>
      <c r="G352">
        <v>3723</v>
      </c>
    </row>
    <row r="353" spans="1:7">
      <c r="A353" t="s">
        <v>799</v>
      </c>
      <c r="B353" t="s">
        <v>1248</v>
      </c>
      <c r="C353">
        <v>681530</v>
      </c>
      <c r="D353">
        <v>46977</v>
      </c>
      <c r="E353">
        <v>2392</v>
      </c>
      <c r="F353">
        <v>915</v>
      </c>
      <c r="G353">
        <v>3865</v>
      </c>
    </row>
    <row r="354" spans="1:7">
      <c r="A354" t="s">
        <v>801</v>
      </c>
      <c r="B354" t="s">
        <v>1249</v>
      </c>
      <c r="C354">
        <v>14251</v>
      </c>
      <c r="D354">
        <v>4406</v>
      </c>
      <c r="E354">
        <v>1929</v>
      </c>
      <c r="F354">
        <v>569</v>
      </c>
      <c r="G354">
        <v>2203</v>
      </c>
    </row>
    <row r="355" spans="1:7">
      <c r="A355" t="s">
        <v>803</v>
      </c>
      <c r="B355" t="s">
        <v>1250</v>
      </c>
      <c r="C355">
        <v>41776</v>
      </c>
      <c r="D355">
        <v>6119</v>
      </c>
      <c r="E355">
        <v>0</v>
      </c>
      <c r="F355">
        <v>0</v>
      </c>
      <c r="G355">
        <v>54</v>
      </c>
    </row>
    <row r="356" spans="1:7">
      <c r="A356" t="s">
        <v>805</v>
      </c>
      <c r="B356" t="s">
        <v>1251</v>
      </c>
      <c r="C356">
        <v>3833</v>
      </c>
      <c r="D356">
        <v>1745</v>
      </c>
      <c r="E356">
        <v>234</v>
      </c>
      <c r="F356">
        <v>234</v>
      </c>
      <c r="G356">
        <v>102</v>
      </c>
    </row>
    <row r="357" spans="1:7">
      <c r="A357" t="s">
        <v>807</v>
      </c>
      <c r="B357" t="s">
        <v>1252</v>
      </c>
      <c r="C357">
        <v>132324526</v>
      </c>
      <c r="D357">
        <v>10602291</v>
      </c>
      <c r="E357">
        <v>609686</v>
      </c>
      <c r="F357">
        <v>455931</v>
      </c>
      <c r="G357">
        <v>1067328</v>
      </c>
    </row>
    <row r="358" spans="1:7">
      <c r="A358" t="s">
        <v>809</v>
      </c>
      <c r="B358" t="s">
        <v>1253</v>
      </c>
      <c r="C358">
        <v>434473</v>
      </c>
      <c r="D358">
        <v>95762</v>
      </c>
      <c r="E358">
        <v>17319</v>
      </c>
      <c r="F358">
        <v>16773</v>
      </c>
      <c r="G358">
        <v>24925</v>
      </c>
    </row>
    <row r="359" spans="1:7">
      <c r="A359" t="s">
        <v>811</v>
      </c>
      <c r="B359" t="s">
        <v>1254</v>
      </c>
      <c r="C359">
        <v>24075914</v>
      </c>
      <c r="D359">
        <v>2120309</v>
      </c>
      <c r="E359">
        <v>114668</v>
      </c>
      <c r="F359">
        <v>80335</v>
      </c>
      <c r="G359">
        <v>219985</v>
      </c>
    </row>
    <row r="360" spans="1:7">
      <c r="A360" t="s">
        <v>813</v>
      </c>
      <c r="B360" t="s">
        <v>1255</v>
      </c>
      <c r="C360">
        <v>151082</v>
      </c>
      <c r="D360">
        <v>39942</v>
      </c>
      <c r="E360">
        <v>6819</v>
      </c>
      <c r="F360">
        <v>5781</v>
      </c>
      <c r="G360">
        <v>9530</v>
      </c>
    </row>
    <row r="361" spans="1:7">
      <c r="A361" t="s">
        <v>815</v>
      </c>
      <c r="B361" t="s">
        <v>1256</v>
      </c>
      <c r="C361">
        <v>23448114</v>
      </c>
      <c r="D361">
        <v>1999939</v>
      </c>
      <c r="E361">
        <v>110127</v>
      </c>
      <c r="F361">
        <v>77683</v>
      </c>
      <c r="G361">
        <v>210814</v>
      </c>
    </row>
    <row r="362" spans="1:7">
      <c r="A362" t="s">
        <v>817</v>
      </c>
      <c r="B362" t="s">
        <v>1257</v>
      </c>
      <c r="C362">
        <v>151060</v>
      </c>
      <c r="D362">
        <v>37694</v>
      </c>
      <c r="E362">
        <v>6461</v>
      </c>
      <c r="F362">
        <v>5699</v>
      </c>
      <c r="G362">
        <v>9217</v>
      </c>
    </row>
    <row r="363" spans="1:7">
      <c r="A363" t="s">
        <v>819</v>
      </c>
      <c r="B363" t="s">
        <v>1258</v>
      </c>
      <c r="C363">
        <v>20108571</v>
      </c>
      <c r="D363">
        <v>1695741</v>
      </c>
      <c r="E363">
        <v>96512</v>
      </c>
      <c r="F363">
        <v>70050</v>
      </c>
      <c r="G363">
        <v>185103</v>
      </c>
    </row>
    <row r="364" spans="1:7">
      <c r="A364" t="s">
        <v>821</v>
      </c>
      <c r="B364" t="s">
        <v>1259</v>
      </c>
      <c r="C364">
        <v>129214</v>
      </c>
      <c r="D364">
        <v>33657</v>
      </c>
      <c r="E364">
        <v>6251</v>
      </c>
      <c r="F364">
        <v>5471</v>
      </c>
      <c r="G364">
        <v>9095</v>
      </c>
    </row>
    <row r="365" spans="1:7">
      <c r="A365" t="s">
        <v>823</v>
      </c>
      <c r="B365" t="s">
        <v>1260</v>
      </c>
      <c r="C365">
        <v>1930440</v>
      </c>
      <c r="D365">
        <v>174480</v>
      </c>
      <c r="E365">
        <v>10891</v>
      </c>
      <c r="F365">
        <v>6399</v>
      </c>
      <c r="G365">
        <v>18862</v>
      </c>
    </row>
    <row r="366" spans="1:7">
      <c r="A366" t="s">
        <v>825</v>
      </c>
      <c r="B366" t="s">
        <v>1261</v>
      </c>
      <c r="C366">
        <v>32577</v>
      </c>
      <c r="D366">
        <v>9981</v>
      </c>
      <c r="E366">
        <v>2417</v>
      </c>
      <c r="F366">
        <v>1772</v>
      </c>
      <c r="G366">
        <v>3360</v>
      </c>
    </row>
    <row r="367" spans="1:7">
      <c r="A367" t="s">
        <v>827</v>
      </c>
      <c r="B367" t="s">
        <v>1262</v>
      </c>
      <c r="C367">
        <v>43184</v>
      </c>
      <c r="D367">
        <v>3392</v>
      </c>
      <c r="E367">
        <v>336</v>
      </c>
      <c r="F367">
        <v>336</v>
      </c>
      <c r="G367">
        <v>368</v>
      </c>
    </row>
    <row r="368" spans="1:7">
      <c r="A368" t="s">
        <v>829</v>
      </c>
      <c r="B368" t="s">
        <v>1263</v>
      </c>
      <c r="C368">
        <v>4154</v>
      </c>
      <c r="D368">
        <v>1730</v>
      </c>
      <c r="E368">
        <v>356</v>
      </c>
      <c r="F368">
        <v>356</v>
      </c>
      <c r="G368">
        <v>341</v>
      </c>
    </row>
    <row r="369" spans="1:7">
      <c r="A369" t="s">
        <v>831</v>
      </c>
      <c r="B369" t="s">
        <v>1264</v>
      </c>
      <c r="C369">
        <v>1829674</v>
      </c>
      <c r="D369">
        <v>137030</v>
      </c>
      <c r="E369">
        <v>2927</v>
      </c>
      <c r="F369">
        <v>1560</v>
      </c>
      <c r="G369">
        <v>9371</v>
      </c>
    </row>
    <row r="370" spans="1:7">
      <c r="A370" t="s">
        <v>833</v>
      </c>
      <c r="B370" t="s">
        <v>1265</v>
      </c>
      <c r="C370">
        <v>30150</v>
      </c>
      <c r="D370">
        <v>10306</v>
      </c>
      <c r="E370">
        <v>1133</v>
      </c>
      <c r="F370">
        <v>642</v>
      </c>
      <c r="G370">
        <v>2448</v>
      </c>
    </row>
    <row r="371" spans="1:7">
      <c r="A371" t="s">
        <v>835</v>
      </c>
      <c r="B371" t="s">
        <v>1266</v>
      </c>
      <c r="C371">
        <v>627800</v>
      </c>
      <c r="D371">
        <v>120370</v>
      </c>
      <c r="E371">
        <v>4541</v>
      </c>
      <c r="F371">
        <v>2652</v>
      </c>
      <c r="G371">
        <v>9171</v>
      </c>
    </row>
    <row r="372" spans="1:7">
      <c r="A372" t="s">
        <v>837</v>
      </c>
      <c r="B372" t="s">
        <v>1267</v>
      </c>
      <c r="C372">
        <v>17480</v>
      </c>
      <c r="D372">
        <v>8310</v>
      </c>
      <c r="E372">
        <v>2293</v>
      </c>
      <c r="F372">
        <v>1080</v>
      </c>
      <c r="G372">
        <v>2793</v>
      </c>
    </row>
    <row r="373" spans="1:7">
      <c r="A373" t="s">
        <v>839</v>
      </c>
      <c r="B373" t="s">
        <v>1268</v>
      </c>
      <c r="C373">
        <v>85368735</v>
      </c>
      <c r="D373">
        <v>6962143</v>
      </c>
      <c r="E373">
        <v>422895</v>
      </c>
      <c r="F373">
        <v>325215</v>
      </c>
      <c r="G373">
        <v>712786</v>
      </c>
    </row>
    <row r="374" spans="1:7">
      <c r="A374" t="s">
        <v>841</v>
      </c>
      <c r="B374" t="s">
        <v>1269</v>
      </c>
      <c r="C374">
        <v>249605</v>
      </c>
      <c r="D374">
        <v>62853</v>
      </c>
      <c r="E374">
        <v>11562</v>
      </c>
      <c r="F374">
        <v>11821</v>
      </c>
      <c r="G374">
        <v>16945</v>
      </c>
    </row>
    <row r="375" spans="1:7">
      <c r="A375" t="s">
        <v>843</v>
      </c>
      <c r="B375" t="s">
        <v>1270</v>
      </c>
      <c r="C375">
        <v>80984191</v>
      </c>
      <c r="D375">
        <v>6308097</v>
      </c>
      <c r="E375">
        <v>393481</v>
      </c>
      <c r="F375">
        <v>305478</v>
      </c>
      <c r="G375">
        <v>660515</v>
      </c>
    </row>
    <row r="376" spans="1:7">
      <c r="A376" t="s">
        <v>845</v>
      </c>
      <c r="B376" t="s">
        <v>1271</v>
      </c>
      <c r="C376">
        <v>264204</v>
      </c>
      <c r="D376">
        <v>59909</v>
      </c>
      <c r="E376">
        <v>11459</v>
      </c>
      <c r="F376">
        <v>11464</v>
      </c>
      <c r="G376">
        <v>16347</v>
      </c>
    </row>
    <row r="377" spans="1:7">
      <c r="A377" t="s">
        <v>847</v>
      </c>
      <c r="B377" t="s">
        <v>1272</v>
      </c>
      <c r="C377">
        <v>70448470</v>
      </c>
      <c r="D377">
        <v>5568414</v>
      </c>
      <c r="E377">
        <v>357142</v>
      </c>
      <c r="F377">
        <v>276837</v>
      </c>
      <c r="G377">
        <v>596772</v>
      </c>
    </row>
    <row r="378" spans="1:7">
      <c r="A378" t="s">
        <v>849</v>
      </c>
      <c r="B378" t="s">
        <v>1273</v>
      </c>
      <c r="C378">
        <v>238299</v>
      </c>
      <c r="D378">
        <v>53910</v>
      </c>
      <c r="E378">
        <v>10552</v>
      </c>
      <c r="F378">
        <v>10617</v>
      </c>
      <c r="G378">
        <v>16197</v>
      </c>
    </row>
    <row r="379" spans="1:7">
      <c r="A379" t="s">
        <v>851</v>
      </c>
      <c r="B379" t="s">
        <v>1274</v>
      </c>
      <c r="C379">
        <v>8513777</v>
      </c>
      <c r="D379">
        <v>662374</v>
      </c>
      <c r="E379">
        <v>39588</v>
      </c>
      <c r="F379">
        <v>31632</v>
      </c>
      <c r="G379">
        <v>63455</v>
      </c>
    </row>
    <row r="380" spans="1:7">
      <c r="A380" t="s">
        <v>853</v>
      </c>
      <c r="B380" t="s">
        <v>1275</v>
      </c>
      <c r="C380">
        <v>75063</v>
      </c>
      <c r="D380">
        <v>21213</v>
      </c>
      <c r="E380">
        <v>4813</v>
      </c>
      <c r="F380">
        <v>4305</v>
      </c>
      <c r="G380">
        <v>5654</v>
      </c>
    </row>
    <row r="381" spans="1:7">
      <c r="A381" t="s">
        <v>855</v>
      </c>
      <c r="B381" t="s">
        <v>1276</v>
      </c>
      <c r="C381">
        <v>1322858</v>
      </c>
      <c r="D381">
        <v>94687</v>
      </c>
      <c r="E381">
        <v>3497</v>
      </c>
      <c r="F381">
        <v>3007</v>
      </c>
      <c r="G381">
        <v>7501</v>
      </c>
    </row>
    <row r="382" spans="1:7">
      <c r="A382" t="s">
        <v>857</v>
      </c>
      <c r="B382" t="s">
        <v>1277</v>
      </c>
      <c r="C382">
        <v>20992</v>
      </c>
      <c r="D382">
        <v>6262</v>
      </c>
      <c r="E382">
        <v>1088</v>
      </c>
      <c r="F382">
        <v>1072</v>
      </c>
      <c r="G382">
        <v>1493</v>
      </c>
    </row>
    <row r="383" spans="1:7">
      <c r="A383" t="s">
        <v>859</v>
      </c>
      <c r="B383" t="s">
        <v>1278</v>
      </c>
      <c r="C383">
        <v>3244537</v>
      </c>
      <c r="D383">
        <v>131442</v>
      </c>
      <c r="E383">
        <v>3644</v>
      </c>
      <c r="F383">
        <v>2672</v>
      </c>
      <c r="G383">
        <v>10107</v>
      </c>
    </row>
    <row r="384" spans="1:7">
      <c r="A384" t="s">
        <v>861</v>
      </c>
      <c r="B384" t="s">
        <v>1279</v>
      </c>
      <c r="C384">
        <v>42118</v>
      </c>
      <c r="D384">
        <v>7953</v>
      </c>
      <c r="E384">
        <v>1001</v>
      </c>
      <c r="F384">
        <v>1044</v>
      </c>
      <c r="G384">
        <v>1878</v>
      </c>
    </row>
    <row r="385" spans="1:7">
      <c r="A385" t="s">
        <v>863</v>
      </c>
      <c r="B385" t="s">
        <v>1280</v>
      </c>
      <c r="C385">
        <v>4384544</v>
      </c>
      <c r="D385">
        <v>654046</v>
      </c>
      <c r="E385">
        <v>29414</v>
      </c>
      <c r="F385">
        <v>19737</v>
      </c>
      <c r="G385">
        <v>52271</v>
      </c>
    </row>
    <row r="386" spans="1:7">
      <c r="A386" t="s">
        <v>865</v>
      </c>
      <c r="B386" t="s">
        <v>1281</v>
      </c>
      <c r="C386">
        <v>60519</v>
      </c>
      <c r="D386">
        <v>24569</v>
      </c>
      <c r="E386">
        <v>5541</v>
      </c>
      <c r="F386">
        <v>3578</v>
      </c>
      <c r="G386">
        <v>6773</v>
      </c>
    </row>
    <row r="387" spans="1:7">
      <c r="A387" t="s">
        <v>867</v>
      </c>
      <c r="B387" t="s">
        <v>1282</v>
      </c>
      <c r="C387">
        <v>22879877</v>
      </c>
      <c r="D387">
        <v>1519839</v>
      </c>
      <c r="E387">
        <v>72123</v>
      </c>
      <c r="F387">
        <v>50381</v>
      </c>
      <c r="G387">
        <v>134557</v>
      </c>
    </row>
    <row r="388" spans="1:7">
      <c r="A388" t="s">
        <v>869</v>
      </c>
      <c r="B388" t="s">
        <v>1283</v>
      </c>
      <c r="C388">
        <v>83589</v>
      </c>
      <c r="D388">
        <v>17809</v>
      </c>
      <c r="E388">
        <v>3603</v>
      </c>
      <c r="F388">
        <v>3558</v>
      </c>
      <c r="G388">
        <v>5353</v>
      </c>
    </row>
    <row r="389" spans="1:7">
      <c r="A389" t="s">
        <v>871</v>
      </c>
      <c r="B389" t="s">
        <v>1284</v>
      </c>
      <c r="C389">
        <v>22786887</v>
      </c>
      <c r="D389">
        <v>1507934</v>
      </c>
      <c r="E389">
        <v>71879</v>
      </c>
      <c r="F389">
        <v>50228</v>
      </c>
      <c r="G389">
        <v>132793</v>
      </c>
    </row>
    <row r="390" spans="1:7">
      <c r="A390" t="s">
        <v>873</v>
      </c>
      <c r="B390" t="s">
        <v>1285</v>
      </c>
      <c r="C390">
        <v>83814</v>
      </c>
      <c r="D390">
        <v>17625</v>
      </c>
      <c r="E390">
        <v>3596</v>
      </c>
      <c r="F390">
        <v>3578</v>
      </c>
      <c r="G390">
        <v>5423</v>
      </c>
    </row>
    <row r="391" spans="1:7">
      <c r="A391" t="s">
        <v>875</v>
      </c>
      <c r="B391" t="s">
        <v>1286</v>
      </c>
      <c r="C391">
        <v>9905621</v>
      </c>
      <c r="D391">
        <v>624453</v>
      </c>
      <c r="E391">
        <v>36082</v>
      </c>
      <c r="F391">
        <v>25999</v>
      </c>
      <c r="G391">
        <v>62172</v>
      </c>
    </row>
    <row r="392" spans="1:7">
      <c r="A392" t="s">
        <v>877</v>
      </c>
      <c r="B392" t="s">
        <v>1287</v>
      </c>
      <c r="C392">
        <v>62043</v>
      </c>
      <c r="D392">
        <v>15042</v>
      </c>
      <c r="E392">
        <v>3329</v>
      </c>
      <c r="F392">
        <v>2628</v>
      </c>
      <c r="G392">
        <v>4227</v>
      </c>
    </row>
    <row r="393" spans="1:7">
      <c r="A393" t="s">
        <v>879</v>
      </c>
      <c r="B393" t="s">
        <v>1288</v>
      </c>
      <c r="C393">
        <v>7303841</v>
      </c>
      <c r="D393">
        <v>427984</v>
      </c>
      <c r="E393">
        <v>22274</v>
      </c>
      <c r="F393">
        <v>15181</v>
      </c>
      <c r="G393">
        <v>41409</v>
      </c>
    </row>
    <row r="394" spans="1:7">
      <c r="A394" t="s">
        <v>881</v>
      </c>
      <c r="B394" t="s">
        <v>1289</v>
      </c>
      <c r="C394">
        <v>52161</v>
      </c>
      <c r="D394">
        <v>14071</v>
      </c>
      <c r="E394">
        <v>2585</v>
      </c>
      <c r="F394">
        <v>2043</v>
      </c>
      <c r="G394">
        <v>3804</v>
      </c>
    </row>
    <row r="395" spans="1:7">
      <c r="A395" t="s">
        <v>883</v>
      </c>
      <c r="B395" t="s">
        <v>1290</v>
      </c>
      <c r="C395">
        <v>21641738</v>
      </c>
      <c r="D395">
        <v>1419730</v>
      </c>
      <c r="E395">
        <v>65313</v>
      </c>
      <c r="F395">
        <v>45379</v>
      </c>
      <c r="G395">
        <v>124385</v>
      </c>
    </row>
    <row r="396" spans="1:7">
      <c r="A396" t="s">
        <v>885</v>
      </c>
      <c r="B396" t="s">
        <v>1291</v>
      </c>
      <c r="C396">
        <v>83853</v>
      </c>
      <c r="D396">
        <v>17423</v>
      </c>
      <c r="E396">
        <v>3685</v>
      </c>
      <c r="F396">
        <v>3663</v>
      </c>
      <c r="G396">
        <v>5250</v>
      </c>
    </row>
    <row r="397" spans="1:7">
      <c r="A397" t="s">
        <v>887</v>
      </c>
      <c r="B397" t="s">
        <v>1292</v>
      </c>
      <c r="C397">
        <v>1514380</v>
      </c>
      <c r="D397">
        <v>102145</v>
      </c>
      <c r="E397">
        <v>3876</v>
      </c>
      <c r="F397">
        <v>2568</v>
      </c>
      <c r="G397">
        <v>7142</v>
      </c>
    </row>
    <row r="398" spans="1:7">
      <c r="A398" t="s">
        <v>889</v>
      </c>
      <c r="B398" t="s">
        <v>1293</v>
      </c>
      <c r="C398">
        <v>22742</v>
      </c>
      <c r="D398">
        <v>5196</v>
      </c>
      <c r="E398">
        <v>1177</v>
      </c>
      <c r="F398">
        <v>981</v>
      </c>
      <c r="G398">
        <v>1489</v>
      </c>
    </row>
    <row r="399" spans="1:7">
      <c r="A399" t="s">
        <v>891</v>
      </c>
      <c r="B399" t="s">
        <v>1294</v>
      </c>
      <c r="C399">
        <v>92990</v>
      </c>
      <c r="D399">
        <v>11905</v>
      </c>
      <c r="E399">
        <v>244</v>
      </c>
      <c r="F399">
        <v>153</v>
      </c>
      <c r="G399">
        <v>1764</v>
      </c>
    </row>
    <row r="400" spans="1:7">
      <c r="A400" t="s">
        <v>893</v>
      </c>
      <c r="B400" t="s">
        <v>1295</v>
      </c>
      <c r="C400">
        <v>5738</v>
      </c>
      <c r="D400">
        <v>2390</v>
      </c>
      <c r="E400">
        <v>267</v>
      </c>
      <c r="F400">
        <v>215</v>
      </c>
      <c r="G400">
        <v>1063</v>
      </c>
    </row>
    <row r="402" spans="2:2">
      <c r="B402" t="s">
        <v>1297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C000B-4642-455E-B0B8-87C821DD8741}">
  <dimension ref="A1:N400"/>
  <sheetViews>
    <sheetView topLeftCell="G1" workbookViewId="0">
      <selection activeCell="L30" sqref="L30"/>
    </sheetView>
  </sheetViews>
  <sheetFormatPr defaultRowHeight="12.75"/>
  <cols>
    <col min="2" max="2" width="120.28515625" customWidth="1"/>
    <col min="3" max="3" width="11.140625" customWidth="1"/>
    <col min="5" max="5" width="9.7109375" customWidth="1"/>
    <col min="6" max="6" width="9.140625" customWidth="1"/>
    <col min="7" max="7" width="11.5703125" customWidth="1"/>
    <col min="10" max="10" width="9.28515625" bestFit="1" customWidth="1"/>
    <col min="12" max="12" width="10.85546875" customWidth="1"/>
    <col min="14" max="14" width="10.140625" bestFit="1" customWidth="1"/>
  </cols>
  <sheetData>
    <row r="1" spans="1:14">
      <c r="A1" t="s">
        <v>89</v>
      </c>
      <c r="B1" t="s">
        <v>90</v>
      </c>
      <c r="C1" t="s">
        <v>91</v>
      </c>
      <c r="D1" t="s">
        <v>92</v>
      </c>
      <c r="E1" t="s">
        <v>93</v>
      </c>
      <c r="F1" t="s">
        <v>94</v>
      </c>
      <c r="G1" t="s">
        <v>95</v>
      </c>
    </row>
    <row r="2" spans="1:14">
      <c r="A2" t="s">
        <v>96</v>
      </c>
      <c r="B2" t="s">
        <v>97</v>
      </c>
      <c r="C2" t="s">
        <v>5</v>
      </c>
      <c r="D2" t="s">
        <v>6</v>
      </c>
      <c r="E2" t="s">
        <v>7</v>
      </c>
      <c r="F2" t="s">
        <v>8</v>
      </c>
      <c r="G2" t="s">
        <v>9</v>
      </c>
      <c r="I2" t="s">
        <v>63</v>
      </c>
      <c r="K2" s="9"/>
      <c r="L2" s="9"/>
      <c r="M2" s="9"/>
    </row>
    <row r="3" spans="1:14">
      <c r="A3" t="s">
        <v>98</v>
      </c>
      <c r="B3" t="s">
        <v>99</v>
      </c>
      <c r="C3">
        <v>317044702</v>
      </c>
      <c r="D3">
        <v>27624371</v>
      </c>
      <c r="E3">
        <v>1203395</v>
      </c>
      <c r="F3">
        <v>930811</v>
      </c>
      <c r="G3">
        <v>2074237</v>
      </c>
      <c r="I3" s="29">
        <v>2017</v>
      </c>
      <c r="J3" s="29"/>
      <c r="K3" s="30"/>
      <c r="L3" s="30"/>
      <c r="M3" s="30"/>
      <c r="N3" s="29"/>
    </row>
    <row r="4" spans="1:14">
      <c r="A4" t="s">
        <v>100</v>
      </c>
      <c r="B4" t="s">
        <v>101</v>
      </c>
      <c r="C4">
        <v>25874</v>
      </c>
      <c r="D4">
        <v>8693</v>
      </c>
      <c r="E4">
        <v>6980</v>
      </c>
      <c r="F4">
        <v>6877</v>
      </c>
      <c r="G4">
        <v>6966</v>
      </c>
      <c r="J4" t="s">
        <v>61</v>
      </c>
      <c r="K4" t="s">
        <v>6</v>
      </c>
      <c r="L4" t="s">
        <v>60</v>
      </c>
      <c r="M4" t="s">
        <v>59</v>
      </c>
      <c r="N4" t="s">
        <v>43</v>
      </c>
    </row>
    <row r="5" spans="1:14">
      <c r="A5" t="s">
        <v>102</v>
      </c>
      <c r="B5" t="s">
        <v>103</v>
      </c>
      <c r="C5">
        <v>19070869</v>
      </c>
      <c r="D5">
        <v>1775181</v>
      </c>
      <c r="E5">
        <v>71338</v>
      </c>
      <c r="F5">
        <v>65966</v>
      </c>
      <c r="G5">
        <v>106916</v>
      </c>
      <c r="I5" t="s">
        <v>58</v>
      </c>
      <c r="J5" s="12">
        <f>(SUM(C19,C33,C63,C77,C107,C121,C151,C165,C195,C209)/(SUM(C7,C21,C51,C65,C95,C109,C139,C153,C183,C197)))</f>
        <v>0.17204572368511042</v>
      </c>
      <c r="K5" s="12">
        <f t="shared" ref="K5:N5" si="0">(SUM(D19,D33,D63,D77,D107,D121,D151,D165,D195,D209)/(SUM(D7,D21,D51,D65,D95,D109,D139,D153,D183,D197)))</f>
        <v>0.30829471603705477</v>
      </c>
      <c r="L5" s="12">
        <f t="shared" si="0"/>
        <v>0.2515208513378408</v>
      </c>
      <c r="M5" s="12">
        <f t="shared" si="0"/>
        <v>0.24590949572079537</v>
      </c>
      <c r="N5" s="12">
        <f t="shared" si="0"/>
        <v>0.25364488986548045</v>
      </c>
    </row>
    <row r="6" spans="1:14">
      <c r="A6" t="s">
        <v>104</v>
      </c>
      <c r="B6" t="s">
        <v>105</v>
      </c>
      <c r="C6">
        <v>150173</v>
      </c>
      <c r="D6">
        <v>48359</v>
      </c>
      <c r="E6">
        <v>8740</v>
      </c>
      <c r="F6">
        <v>8041</v>
      </c>
      <c r="G6">
        <v>10488</v>
      </c>
      <c r="I6" t="s">
        <v>57</v>
      </c>
      <c r="J6" s="11">
        <f>(SQRT((SQRT(SUMSQ(C20,C34,C64,C78,C108,C122,C152,C166,C196,C210)))^2-(J5^2*(SQRT(SUMSQ(C8,C22,C52,C66,C96,C110,C140,C154,C184,C198)))^2)))/SUM(C7,C21,C51,C65,C95,C109,C139,C153,C183,C197)</f>
        <v>1.0129791570892299E-3</v>
      </c>
      <c r="K6" s="11">
        <f t="shared" ref="K6:N6" si="1">(SQRT((SQRT(SUMSQ(D20,D34,D64,D78,D108,D122,D152,D166,D196,D210)))^2-(K5^2*(SQRT(SUMSQ(D8,D22,D52,D66,D96,D110,D140,D154,D184,D198)))^2)))/SUM(D7,D21,D51,D65,D95,D109,D139,D153,D183,D197)</f>
        <v>3.8719832867144689E-3</v>
      </c>
      <c r="L6" s="11">
        <f t="shared" si="1"/>
        <v>1.9931163386117556E-2</v>
      </c>
      <c r="M6" s="11">
        <f t="shared" si="1"/>
        <v>1.9740260062172478E-2</v>
      </c>
      <c r="N6" s="11">
        <f t="shared" si="1"/>
        <v>1.6248621987673448E-2</v>
      </c>
    </row>
    <row r="7" spans="1:14">
      <c r="A7" t="s">
        <v>106</v>
      </c>
      <c r="B7" t="s">
        <v>107</v>
      </c>
      <c r="C7">
        <v>6222675</v>
      </c>
      <c r="D7">
        <v>694153</v>
      </c>
      <c r="E7">
        <v>18783</v>
      </c>
      <c r="F7">
        <v>16616</v>
      </c>
      <c r="G7">
        <v>29100</v>
      </c>
      <c r="I7" t="s">
        <v>56</v>
      </c>
      <c r="J7" s="11">
        <f>J5-J6</f>
        <v>0.1710327445280212</v>
      </c>
      <c r="K7" s="11">
        <f t="shared" ref="K7:N7" si="2">K5-K6</f>
        <v>0.30442273275034032</v>
      </c>
      <c r="L7" s="11">
        <f t="shared" si="2"/>
        <v>0.23158968795172324</v>
      </c>
      <c r="M7" s="11">
        <f t="shared" si="2"/>
        <v>0.2261692356586229</v>
      </c>
      <c r="N7" s="11">
        <f t="shared" si="2"/>
        <v>0.23739626787780699</v>
      </c>
    </row>
    <row r="8" spans="1:14">
      <c r="A8" t="s">
        <v>108</v>
      </c>
      <c r="B8" t="s">
        <v>109</v>
      </c>
      <c r="C8">
        <v>78385</v>
      </c>
      <c r="D8">
        <v>29592</v>
      </c>
      <c r="E8">
        <v>4731</v>
      </c>
      <c r="F8">
        <v>4352</v>
      </c>
      <c r="G8">
        <v>5552</v>
      </c>
      <c r="I8" t="s">
        <v>51</v>
      </c>
      <c r="J8" s="11">
        <f>J5+J6</f>
        <v>0.17305870284219965</v>
      </c>
      <c r="K8" s="11">
        <f t="shared" ref="K8:N8" si="3">K5+K6</f>
        <v>0.31216669932376923</v>
      </c>
      <c r="L8" s="11">
        <f t="shared" si="3"/>
        <v>0.27145201472395836</v>
      </c>
      <c r="M8" s="11">
        <f t="shared" si="3"/>
        <v>0.26564975578296784</v>
      </c>
      <c r="N8" s="11">
        <f t="shared" si="3"/>
        <v>0.26989351185315391</v>
      </c>
    </row>
    <row r="9" spans="1:14">
      <c r="A9" t="s">
        <v>110</v>
      </c>
      <c r="B9" t="s">
        <v>111</v>
      </c>
      <c r="C9">
        <v>5787782</v>
      </c>
      <c r="D9">
        <v>613665</v>
      </c>
      <c r="E9">
        <v>16767</v>
      </c>
      <c r="F9">
        <v>14748</v>
      </c>
      <c r="G9">
        <v>25752</v>
      </c>
      <c r="I9" t="s">
        <v>52</v>
      </c>
      <c r="J9" s="11">
        <f>(J6/1.645)/J5</f>
        <v>3.5792392131129684E-3</v>
      </c>
      <c r="K9" s="11">
        <f t="shared" ref="K9:N9" si="4">(K6/1.645)/K5</f>
        <v>7.6348672539764241E-3</v>
      </c>
      <c r="L9" s="11">
        <f t="shared" si="4"/>
        <v>4.8171786477797109E-2</v>
      </c>
      <c r="M9" s="11">
        <f t="shared" si="4"/>
        <v>4.8799083814685201E-2</v>
      </c>
      <c r="N9" s="11">
        <f t="shared" si="4"/>
        <v>3.8942561628831258E-2</v>
      </c>
    </row>
    <row r="10" spans="1:14">
      <c r="A10" t="s">
        <v>112</v>
      </c>
      <c r="B10" t="s">
        <v>113</v>
      </c>
      <c r="C10">
        <v>73282</v>
      </c>
      <c r="D10">
        <v>27357</v>
      </c>
      <c r="E10">
        <v>4473</v>
      </c>
      <c r="F10">
        <v>4062</v>
      </c>
      <c r="G10">
        <v>5094</v>
      </c>
      <c r="K10" s="9"/>
      <c r="L10" s="9"/>
      <c r="M10" s="9"/>
    </row>
    <row r="11" spans="1:14">
      <c r="A11" t="s">
        <v>114</v>
      </c>
      <c r="B11" t="s">
        <v>115</v>
      </c>
      <c r="C11">
        <v>688684</v>
      </c>
      <c r="D11">
        <v>65732</v>
      </c>
      <c r="E11">
        <v>2788</v>
      </c>
      <c r="F11">
        <v>2884</v>
      </c>
      <c r="G11">
        <v>4858</v>
      </c>
      <c r="I11" t="s">
        <v>62</v>
      </c>
      <c r="K11" s="9"/>
      <c r="L11" s="9"/>
      <c r="M11" s="9"/>
    </row>
    <row r="12" spans="1:14">
      <c r="A12" t="s">
        <v>116</v>
      </c>
      <c r="B12" t="s">
        <v>117</v>
      </c>
      <c r="C12">
        <v>17875</v>
      </c>
      <c r="D12">
        <v>7225</v>
      </c>
      <c r="E12">
        <v>1428</v>
      </c>
      <c r="F12">
        <v>1599</v>
      </c>
      <c r="G12">
        <v>1754</v>
      </c>
      <c r="I12" s="29">
        <v>2017</v>
      </c>
      <c r="J12" s="29"/>
      <c r="K12" s="30"/>
      <c r="L12" s="30"/>
      <c r="M12" s="30"/>
      <c r="N12" s="29"/>
    </row>
    <row r="13" spans="1:14">
      <c r="A13" t="s">
        <v>118</v>
      </c>
      <c r="B13" t="s">
        <v>119</v>
      </c>
      <c r="C13">
        <v>258308</v>
      </c>
      <c r="D13">
        <v>17832</v>
      </c>
      <c r="E13">
        <v>1128</v>
      </c>
      <c r="F13">
        <v>694</v>
      </c>
      <c r="G13">
        <v>1906</v>
      </c>
      <c r="J13" t="s">
        <v>61</v>
      </c>
      <c r="K13" t="s">
        <v>6</v>
      </c>
      <c r="L13" t="s">
        <v>60</v>
      </c>
      <c r="M13" t="s">
        <v>59</v>
      </c>
      <c r="N13" t="s">
        <v>43</v>
      </c>
    </row>
    <row r="14" spans="1:14">
      <c r="A14" t="s">
        <v>120</v>
      </c>
      <c r="B14" t="s">
        <v>121</v>
      </c>
      <c r="C14">
        <v>11774</v>
      </c>
      <c r="D14">
        <v>3442</v>
      </c>
      <c r="E14">
        <v>536</v>
      </c>
      <c r="F14">
        <v>428</v>
      </c>
      <c r="G14">
        <v>930</v>
      </c>
      <c r="I14" t="s">
        <v>58</v>
      </c>
      <c r="J14" s="12">
        <f>SUM(C239,C253,C283,C297,C327,C341,C371,C385)/SUM(C227,C241,C271,C285,C315,C329,C359,C373)</f>
        <v>7.0423858157941457E-2</v>
      </c>
      <c r="K14" s="12">
        <f t="shared" ref="K14:N14" si="5">SUM(D239,D253,D283,D297,D327,D341,D371,D385)/SUM(D227,D241,D271,D285,D315,D329,D359,D373)</f>
        <v>0.13356209188137069</v>
      </c>
      <c r="L14" s="12">
        <f t="shared" si="5"/>
        <v>8.447010633393541E-2</v>
      </c>
      <c r="M14" s="12">
        <f t="shared" si="5"/>
        <v>8.8387542785843154E-2</v>
      </c>
      <c r="N14" s="12">
        <f t="shared" si="5"/>
        <v>8.814112475781849E-2</v>
      </c>
    </row>
    <row r="15" spans="1:14">
      <c r="A15" t="s">
        <v>122</v>
      </c>
      <c r="B15" t="s">
        <v>123</v>
      </c>
      <c r="C15">
        <v>93393</v>
      </c>
      <c r="D15">
        <v>7156</v>
      </c>
      <c r="E15">
        <v>523</v>
      </c>
      <c r="F15">
        <v>101</v>
      </c>
      <c r="G15">
        <v>579</v>
      </c>
      <c r="I15" t="s">
        <v>57</v>
      </c>
      <c r="J15" s="11">
        <f>(SQRT((SQRT(SUMSQ(C240,C254,C284,C298,C328,C342,C372,C386)))^2-(J14^2*(SQRT(SUMSQ(C228,C242,C272,C286,C316,C330,C360,C374)))^2)))/SUM(C227,C241,C271,C285,C315,C329,C359,C373)</f>
        <v>4.9848468871799658E-4</v>
      </c>
      <c r="K15" s="11">
        <f t="shared" ref="K15:N15" si="6">(SQRT((SQRT(SUMSQ(D240,D254,D284,D298,D328,D342,D372,D386)))^2-(K14^2*(SQRT(SUMSQ(D228,D242,D272,D286,D316,D330,D360,D374)))^2)))/SUM(D227,D241,D271,D285,D315,D329,D359,D373)</f>
        <v>2.3509109253509876E-3</v>
      </c>
      <c r="L15" s="11">
        <f t="shared" si="6"/>
        <v>9.0424569828172555E-3</v>
      </c>
      <c r="M15" s="11">
        <f t="shared" si="6"/>
        <v>1.008902012118284E-2</v>
      </c>
      <c r="N15" s="11">
        <f t="shared" si="6"/>
        <v>7.1714298313677698E-3</v>
      </c>
    </row>
    <row r="16" spans="1:14">
      <c r="A16" t="s">
        <v>124</v>
      </c>
      <c r="B16" t="s">
        <v>125</v>
      </c>
      <c r="C16">
        <v>9036</v>
      </c>
      <c r="D16">
        <v>1968</v>
      </c>
      <c r="E16">
        <v>670</v>
      </c>
      <c r="F16">
        <v>119</v>
      </c>
      <c r="G16">
        <v>673</v>
      </c>
      <c r="I16" t="s">
        <v>56</v>
      </c>
      <c r="J16" s="11">
        <f>J14-J15</f>
        <v>6.9925373469223465E-2</v>
      </c>
      <c r="K16" s="11">
        <f t="shared" ref="K16:N16" si="7">K14-K15</f>
        <v>0.13121118095601972</v>
      </c>
      <c r="L16" s="11">
        <f t="shared" si="7"/>
        <v>7.5427649351118148E-2</v>
      </c>
      <c r="M16" s="11">
        <f t="shared" si="7"/>
        <v>7.8298522664660308E-2</v>
      </c>
      <c r="N16" s="11">
        <f t="shared" si="7"/>
        <v>8.0969694926450717E-2</v>
      </c>
    </row>
    <row r="17" spans="1:14">
      <c r="A17" t="s">
        <v>126</v>
      </c>
      <c r="B17" t="s">
        <v>127</v>
      </c>
      <c r="C17">
        <v>5015615</v>
      </c>
      <c r="D17">
        <v>540468</v>
      </c>
      <c r="E17">
        <v>13091</v>
      </c>
      <c r="F17">
        <v>11990</v>
      </c>
      <c r="G17">
        <v>19361</v>
      </c>
      <c r="I17" t="s">
        <v>51</v>
      </c>
      <c r="J17" s="11">
        <f>J14+J15</f>
        <v>7.092234284665945E-2</v>
      </c>
      <c r="K17" s="11">
        <f t="shared" ref="K17:N17" si="8">K14+K15</f>
        <v>0.13591300280672167</v>
      </c>
      <c r="L17" s="11">
        <f t="shared" si="8"/>
        <v>9.3512563316752673E-2</v>
      </c>
      <c r="M17" s="11">
        <f t="shared" si="8"/>
        <v>9.8476562907026E-2</v>
      </c>
      <c r="N17" s="11">
        <f t="shared" si="8"/>
        <v>9.5312554589186263E-2</v>
      </c>
    </row>
    <row r="18" spans="1:14">
      <c r="A18" t="s">
        <v>128</v>
      </c>
      <c r="B18" t="s">
        <v>129</v>
      </c>
      <c r="C18">
        <v>68566</v>
      </c>
      <c r="D18">
        <v>25923</v>
      </c>
      <c r="E18">
        <v>4206</v>
      </c>
      <c r="F18">
        <v>3870</v>
      </c>
      <c r="G18">
        <v>4767</v>
      </c>
      <c r="I18" t="s">
        <v>52</v>
      </c>
      <c r="J18" s="11">
        <f>(J15/1.645)/J14</f>
        <v>4.3029480893816245E-3</v>
      </c>
      <c r="K18" s="11">
        <f t="shared" ref="K18:N18" si="9">(K15/1.645)/K14</f>
        <v>1.0700080857175628E-2</v>
      </c>
      <c r="L18" s="11">
        <f t="shared" si="9"/>
        <v>6.5075499186991764E-2</v>
      </c>
      <c r="M18" s="11">
        <f t="shared" si="9"/>
        <v>6.9389223158634633E-2</v>
      </c>
      <c r="N18" s="11">
        <f t="shared" si="9"/>
        <v>4.9460814396913105E-2</v>
      </c>
    </row>
    <row r="19" spans="1:14">
      <c r="A19" t="s">
        <v>130</v>
      </c>
      <c r="B19" t="s">
        <v>131</v>
      </c>
      <c r="C19">
        <v>434893</v>
      </c>
      <c r="D19">
        <v>80488</v>
      </c>
      <c r="E19">
        <v>2016</v>
      </c>
      <c r="F19">
        <v>1868</v>
      </c>
      <c r="G19">
        <v>3348</v>
      </c>
    </row>
    <row r="20" spans="1:14">
      <c r="A20" t="s">
        <v>132</v>
      </c>
      <c r="B20" t="s">
        <v>133</v>
      </c>
      <c r="C20">
        <v>16921</v>
      </c>
      <c r="D20">
        <v>8120</v>
      </c>
      <c r="E20">
        <v>1134</v>
      </c>
      <c r="F20">
        <v>1112</v>
      </c>
      <c r="G20">
        <v>1373</v>
      </c>
      <c r="I20" s="18" t="s">
        <v>87</v>
      </c>
    </row>
    <row r="21" spans="1:14">
      <c r="A21" t="s">
        <v>134</v>
      </c>
      <c r="B21" t="s">
        <v>135</v>
      </c>
      <c r="C21">
        <v>11356585</v>
      </c>
      <c r="D21">
        <v>960962</v>
      </c>
      <c r="E21">
        <v>46503</v>
      </c>
      <c r="F21">
        <v>43786</v>
      </c>
      <c r="G21">
        <v>70047</v>
      </c>
      <c r="L21" s="25"/>
      <c r="M21" s="25" t="s">
        <v>136</v>
      </c>
      <c r="N21" s="27" t="s">
        <v>88</v>
      </c>
    </row>
    <row r="22" spans="1:14">
      <c r="A22" t="s">
        <v>137</v>
      </c>
      <c r="B22" t="s">
        <v>138</v>
      </c>
      <c r="C22">
        <v>81897</v>
      </c>
      <c r="D22">
        <v>20721</v>
      </c>
      <c r="E22">
        <v>5024</v>
      </c>
      <c r="F22">
        <v>4662</v>
      </c>
      <c r="G22">
        <v>5857</v>
      </c>
      <c r="I22" s="18" t="s">
        <v>78</v>
      </c>
      <c r="L22" s="6">
        <f>N22/M22</f>
        <v>0.83811222743056901</v>
      </c>
      <c r="M22" s="24">
        <f>E373</f>
        <v>388479</v>
      </c>
      <c r="N22" s="24">
        <f>E377</f>
        <v>325589</v>
      </c>
    </row>
    <row r="23" spans="1:14">
      <c r="A23" t="s">
        <v>139</v>
      </c>
      <c r="B23" t="s">
        <v>140</v>
      </c>
      <c r="C23">
        <v>8513652</v>
      </c>
      <c r="D23">
        <v>502425</v>
      </c>
      <c r="E23">
        <v>33202</v>
      </c>
      <c r="F23">
        <v>31363</v>
      </c>
      <c r="G23">
        <v>48923</v>
      </c>
      <c r="I23" s="18" t="s">
        <v>81</v>
      </c>
      <c r="L23" s="6">
        <f>N23/M23</f>
        <v>0.68964886460957697</v>
      </c>
      <c r="M23" s="24">
        <f>E329</f>
        <v>120267</v>
      </c>
      <c r="N23" s="24">
        <f>E333</f>
        <v>82942</v>
      </c>
    </row>
    <row r="24" spans="1:14">
      <c r="A24" t="s">
        <v>141</v>
      </c>
      <c r="B24" t="s">
        <v>142</v>
      </c>
      <c r="C24">
        <v>67263</v>
      </c>
      <c r="D24">
        <v>12269</v>
      </c>
      <c r="E24">
        <v>4078</v>
      </c>
      <c r="F24">
        <v>3837</v>
      </c>
      <c r="G24">
        <v>4892</v>
      </c>
      <c r="I24" s="26" t="s">
        <v>82</v>
      </c>
      <c r="L24" s="6">
        <f>N24/M24</f>
        <v>0.60562463055174276</v>
      </c>
      <c r="M24" s="24">
        <f>SUM(E241,E285)</f>
        <v>99811</v>
      </c>
      <c r="N24" s="24">
        <f>SUM(E245,E289)</f>
        <v>60448</v>
      </c>
    </row>
    <row r="25" spans="1:14">
      <c r="A25" t="s">
        <v>143</v>
      </c>
      <c r="B25" t="s">
        <v>144</v>
      </c>
      <c r="C25">
        <v>2398715</v>
      </c>
      <c r="D25">
        <v>211289</v>
      </c>
      <c r="E25">
        <v>18911</v>
      </c>
      <c r="F25">
        <v>18703</v>
      </c>
      <c r="G25">
        <v>28053</v>
      </c>
      <c r="I25" s="18" t="s">
        <v>79</v>
      </c>
      <c r="L25" s="6">
        <f>N25/M25</f>
        <v>0.40000890987659821</v>
      </c>
      <c r="M25" s="7">
        <f>SUM(E109,E153,E197)</f>
        <v>112235</v>
      </c>
      <c r="N25" s="7">
        <f>SUM(E113,E157,E201)</f>
        <v>44895</v>
      </c>
    </row>
    <row r="26" spans="1:14">
      <c r="A26" t="s">
        <v>145</v>
      </c>
      <c r="B26" t="s">
        <v>146</v>
      </c>
      <c r="C26">
        <v>29426</v>
      </c>
      <c r="D26">
        <v>9450</v>
      </c>
      <c r="E26">
        <v>3036</v>
      </c>
      <c r="F26">
        <v>3118</v>
      </c>
      <c r="G26">
        <v>3766</v>
      </c>
      <c r="I26" s="18" t="s">
        <v>80</v>
      </c>
      <c r="L26" s="23">
        <f>N26/M26</f>
        <v>0.36022814296654437</v>
      </c>
      <c r="M26" s="7">
        <f>SUM(E21,E65)</f>
        <v>87489</v>
      </c>
      <c r="N26" s="7">
        <f>SUM(E25,E69)</f>
        <v>31516</v>
      </c>
    </row>
    <row r="27" spans="1:14">
      <c r="A27" t="s">
        <v>147</v>
      </c>
      <c r="B27" t="s">
        <v>148</v>
      </c>
      <c r="C27">
        <v>1456340</v>
      </c>
      <c r="D27">
        <v>105366</v>
      </c>
      <c r="E27">
        <v>8693</v>
      </c>
      <c r="F27">
        <v>7636</v>
      </c>
      <c r="G27">
        <v>12916</v>
      </c>
    </row>
    <row r="28" spans="1:14">
      <c r="A28" t="s">
        <v>149</v>
      </c>
      <c r="B28" t="s">
        <v>150</v>
      </c>
      <c r="C28">
        <v>25187</v>
      </c>
      <c r="D28">
        <v>5355</v>
      </c>
      <c r="E28">
        <v>1737</v>
      </c>
      <c r="F28">
        <v>1447</v>
      </c>
      <c r="G28">
        <v>2053</v>
      </c>
    </row>
    <row r="29" spans="1:14">
      <c r="A29" t="s">
        <v>151</v>
      </c>
      <c r="B29" t="s">
        <v>152</v>
      </c>
      <c r="C29">
        <v>670928</v>
      </c>
      <c r="D29">
        <v>41175</v>
      </c>
      <c r="E29">
        <v>843</v>
      </c>
      <c r="F29">
        <v>640</v>
      </c>
      <c r="G29">
        <v>1560</v>
      </c>
    </row>
    <row r="30" spans="1:14">
      <c r="A30" t="s">
        <v>153</v>
      </c>
      <c r="B30" t="s">
        <v>154</v>
      </c>
      <c r="C30">
        <v>15309</v>
      </c>
      <c r="D30">
        <v>3872</v>
      </c>
      <c r="E30">
        <v>485</v>
      </c>
      <c r="F30">
        <v>424</v>
      </c>
      <c r="G30">
        <v>701</v>
      </c>
    </row>
    <row r="31" spans="1:14">
      <c r="A31" t="s">
        <v>155</v>
      </c>
      <c r="B31" t="s">
        <v>156</v>
      </c>
      <c r="C31">
        <v>4626900</v>
      </c>
      <c r="D31">
        <v>178548</v>
      </c>
      <c r="E31">
        <v>7114</v>
      </c>
      <c r="F31">
        <v>6654</v>
      </c>
      <c r="G31">
        <v>9455</v>
      </c>
    </row>
    <row r="32" spans="1:14">
      <c r="A32" t="s">
        <v>157</v>
      </c>
      <c r="B32" t="s">
        <v>158</v>
      </c>
      <c r="C32">
        <v>44454</v>
      </c>
      <c r="D32">
        <v>8290</v>
      </c>
      <c r="E32">
        <v>2012</v>
      </c>
      <c r="F32">
        <v>1948</v>
      </c>
      <c r="G32">
        <v>2233</v>
      </c>
    </row>
    <row r="33" spans="1:7">
      <c r="A33" t="s">
        <v>159</v>
      </c>
      <c r="B33" t="s">
        <v>160</v>
      </c>
      <c r="C33">
        <v>2842933</v>
      </c>
      <c r="D33">
        <v>458537</v>
      </c>
      <c r="E33">
        <v>13301</v>
      </c>
      <c r="F33">
        <v>12423</v>
      </c>
      <c r="G33">
        <v>21124</v>
      </c>
    </row>
    <row r="34" spans="1:7">
      <c r="A34" t="s">
        <v>161</v>
      </c>
      <c r="B34" t="s">
        <v>162</v>
      </c>
      <c r="C34">
        <v>37924</v>
      </c>
      <c r="D34">
        <v>16716</v>
      </c>
      <c r="E34">
        <v>2436</v>
      </c>
      <c r="F34">
        <v>2379</v>
      </c>
      <c r="G34">
        <v>3254</v>
      </c>
    </row>
    <row r="35" spans="1:7">
      <c r="A35" t="s">
        <v>163</v>
      </c>
      <c r="B35" t="s">
        <v>164</v>
      </c>
      <c r="C35">
        <v>1491609</v>
      </c>
      <c r="D35">
        <v>120066</v>
      </c>
      <c r="E35">
        <v>6052</v>
      </c>
      <c r="F35">
        <v>5564</v>
      </c>
      <c r="G35">
        <v>7769</v>
      </c>
    </row>
    <row r="36" spans="1:7">
      <c r="A36" t="s">
        <v>165</v>
      </c>
      <c r="B36" t="s">
        <v>166</v>
      </c>
      <c r="C36">
        <v>21786</v>
      </c>
      <c r="D36">
        <v>7008</v>
      </c>
      <c r="E36">
        <v>1899</v>
      </c>
      <c r="F36">
        <v>1873</v>
      </c>
      <c r="G36">
        <v>2088</v>
      </c>
    </row>
    <row r="37" spans="1:7">
      <c r="A37" t="s">
        <v>167</v>
      </c>
      <c r="B37" t="s">
        <v>168</v>
      </c>
      <c r="C37">
        <v>1417595</v>
      </c>
      <c r="D37">
        <v>108939</v>
      </c>
      <c r="E37">
        <v>5268</v>
      </c>
      <c r="F37">
        <v>4841</v>
      </c>
      <c r="G37">
        <v>6985</v>
      </c>
    </row>
    <row r="38" spans="1:7">
      <c r="A38" t="s">
        <v>169</v>
      </c>
      <c r="B38" t="s">
        <v>170</v>
      </c>
      <c r="C38">
        <v>20936</v>
      </c>
      <c r="D38">
        <v>6529</v>
      </c>
      <c r="E38">
        <v>1575</v>
      </c>
      <c r="F38">
        <v>1573</v>
      </c>
      <c r="G38">
        <v>1761</v>
      </c>
    </row>
    <row r="39" spans="1:7">
      <c r="A39" t="s">
        <v>171</v>
      </c>
      <c r="B39" t="s">
        <v>172</v>
      </c>
      <c r="C39">
        <v>304230</v>
      </c>
      <c r="D39">
        <v>19003</v>
      </c>
      <c r="E39">
        <v>1865</v>
      </c>
      <c r="F39">
        <v>1708</v>
      </c>
      <c r="G39">
        <v>2328</v>
      </c>
    </row>
    <row r="40" spans="1:7">
      <c r="A40" t="s">
        <v>173</v>
      </c>
      <c r="B40" t="s">
        <v>174</v>
      </c>
      <c r="C40">
        <v>8149</v>
      </c>
      <c r="D40">
        <v>2576</v>
      </c>
      <c r="E40">
        <v>985</v>
      </c>
      <c r="F40">
        <v>975</v>
      </c>
      <c r="G40">
        <v>1071</v>
      </c>
    </row>
    <row r="41" spans="1:7">
      <c r="A41" t="s">
        <v>175</v>
      </c>
      <c r="B41" t="s">
        <v>176</v>
      </c>
      <c r="C41">
        <v>388116</v>
      </c>
      <c r="D41">
        <v>22814</v>
      </c>
      <c r="E41">
        <v>817</v>
      </c>
      <c r="F41">
        <v>660</v>
      </c>
      <c r="G41">
        <v>854</v>
      </c>
    </row>
    <row r="42" spans="1:7">
      <c r="A42" t="s">
        <v>177</v>
      </c>
      <c r="B42" t="s">
        <v>178</v>
      </c>
      <c r="C42">
        <v>10785</v>
      </c>
      <c r="D42">
        <v>2828</v>
      </c>
      <c r="E42">
        <v>418</v>
      </c>
      <c r="F42">
        <v>341</v>
      </c>
      <c r="G42">
        <v>419</v>
      </c>
    </row>
    <row r="43" spans="1:7">
      <c r="A43" t="s">
        <v>179</v>
      </c>
      <c r="B43" t="s">
        <v>180</v>
      </c>
      <c r="C43">
        <v>1328559</v>
      </c>
      <c r="D43">
        <v>102546</v>
      </c>
      <c r="E43">
        <v>4307</v>
      </c>
      <c r="F43">
        <v>3880</v>
      </c>
      <c r="G43">
        <v>5850</v>
      </c>
    </row>
    <row r="44" spans="1:7">
      <c r="A44" t="s">
        <v>181</v>
      </c>
      <c r="B44" t="s">
        <v>182</v>
      </c>
      <c r="C44">
        <v>18719</v>
      </c>
      <c r="D44">
        <v>6454</v>
      </c>
      <c r="E44">
        <v>1349</v>
      </c>
      <c r="F44">
        <v>1324</v>
      </c>
      <c r="G44">
        <v>1509</v>
      </c>
    </row>
    <row r="45" spans="1:7">
      <c r="A45" t="s">
        <v>183</v>
      </c>
      <c r="B45" t="s">
        <v>184</v>
      </c>
      <c r="C45">
        <v>379869</v>
      </c>
      <c r="D45">
        <v>28482</v>
      </c>
      <c r="E45">
        <v>1619</v>
      </c>
      <c r="F45">
        <v>1557</v>
      </c>
      <c r="G45">
        <v>2069</v>
      </c>
    </row>
    <row r="46" spans="1:7">
      <c r="A46" t="s">
        <v>185</v>
      </c>
      <c r="B46" t="s">
        <v>186</v>
      </c>
      <c r="C46">
        <v>11946</v>
      </c>
      <c r="D46">
        <v>3259</v>
      </c>
      <c r="E46">
        <v>1101</v>
      </c>
      <c r="F46">
        <v>1069</v>
      </c>
      <c r="G46">
        <v>1128</v>
      </c>
    </row>
    <row r="47" spans="1:7">
      <c r="A47" t="s">
        <v>187</v>
      </c>
      <c r="B47" t="s">
        <v>188</v>
      </c>
      <c r="C47">
        <v>74014</v>
      </c>
      <c r="D47">
        <v>11127</v>
      </c>
      <c r="E47">
        <v>784</v>
      </c>
      <c r="F47">
        <v>723</v>
      </c>
      <c r="G47">
        <v>784</v>
      </c>
    </row>
    <row r="48" spans="1:7">
      <c r="A48" t="s">
        <v>189</v>
      </c>
      <c r="B48" t="s">
        <v>190</v>
      </c>
      <c r="C48">
        <v>6323</v>
      </c>
      <c r="D48">
        <v>3266</v>
      </c>
      <c r="E48">
        <v>1165</v>
      </c>
      <c r="F48">
        <v>1164</v>
      </c>
      <c r="G48">
        <v>1165</v>
      </c>
    </row>
    <row r="49" spans="1:7">
      <c r="A49" t="s">
        <v>191</v>
      </c>
      <c r="B49" t="s">
        <v>192</v>
      </c>
      <c r="C49">
        <v>23496135</v>
      </c>
      <c r="D49">
        <v>2300446</v>
      </c>
      <c r="E49">
        <v>69386</v>
      </c>
      <c r="F49">
        <v>55989</v>
      </c>
      <c r="G49">
        <v>108501</v>
      </c>
    </row>
    <row r="50" spans="1:7">
      <c r="A50" t="s">
        <v>193</v>
      </c>
      <c r="B50" t="s">
        <v>194</v>
      </c>
      <c r="C50">
        <v>167036</v>
      </c>
      <c r="D50">
        <v>49123</v>
      </c>
      <c r="E50">
        <v>9690</v>
      </c>
      <c r="F50">
        <v>8113</v>
      </c>
      <c r="G50">
        <v>10807</v>
      </c>
    </row>
    <row r="51" spans="1:7">
      <c r="A51" t="s">
        <v>195</v>
      </c>
      <c r="B51" t="s">
        <v>196</v>
      </c>
      <c r="C51">
        <v>7824363</v>
      </c>
      <c r="D51">
        <v>902301</v>
      </c>
      <c r="E51">
        <v>22870</v>
      </c>
      <c r="F51">
        <v>17158</v>
      </c>
      <c r="G51">
        <v>34110</v>
      </c>
    </row>
    <row r="52" spans="1:7">
      <c r="A52" t="s">
        <v>197</v>
      </c>
      <c r="B52" t="s">
        <v>198</v>
      </c>
      <c r="C52">
        <v>88084</v>
      </c>
      <c r="D52">
        <v>30055</v>
      </c>
      <c r="E52">
        <v>5481</v>
      </c>
      <c r="F52">
        <v>4754</v>
      </c>
      <c r="G52">
        <v>6712</v>
      </c>
    </row>
    <row r="53" spans="1:7">
      <c r="A53" t="s">
        <v>199</v>
      </c>
      <c r="B53" t="s">
        <v>200</v>
      </c>
      <c r="C53">
        <v>7311224</v>
      </c>
      <c r="D53">
        <v>790638</v>
      </c>
      <c r="E53">
        <v>19430</v>
      </c>
      <c r="F53">
        <v>14927</v>
      </c>
      <c r="G53">
        <v>28938</v>
      </c>
    </row>
    <row r="54" spans="1:7">
      <c r="A54" t="s">
        <v>201</v>
      </c>
      <c r="B54" t="s">
        <v>202</v>
      </c>
      <c r="C54">
        <v>81636</v>
      </c>
      <c r="D54">
        <v>27370</v>
      </c>
      <c r="E54">
        <v>4520</v>
      </c>
      <c r="F54">
        <v>4368</v>
      </c>
      <c r="G54">
        <v>5785</v>
      </c>
    </row>
    <row r="55" spans="1:7">
      <c r="A55" t="s">
        <v>203</v>
      </c>
      <c r="B55" t="s">
        <v>204</v>
      </c>
      <c r="C55">
        <v>899015</v>
      </c>
      <c r="D55">
        <v>80294</v>
      </c>
      <c r="E55">
        <v>3286</v>
      </c>
      <c r="F55">
        <v>1509</v>
      </c>
      <c r="G55">
        <v>5843</v>
      </c>
    </row>
    <row r="56" spans="1:7">
      <c r="A56" t="s">
        <v>205</v>
      </c>
      <c r="B56" t="s">
        <v>206</v>
      </c>
      <c r="C56">
        <v>27668</v>
      </c>
      <c r="D56">
        <v>8616</v>
      </c>
      <c r="E56">
        <v>1847</v>
      </c>
      <c r="F56">
        <v>956</v>
      </c>
      <c r="G56">
        <v>2665</v>
      </c>
    </row>
    <row r="57" spans="1:7">
      <c r="A57" t="s">
        <v>207</v>
      </c>
      <c r="B57" t="s">
        <v>208</v>
      </c>
      <c r="C57">
        <v>290160</v>
      </c>
      <c r="D57">
        <v>17445</v>
      </c>
      <c r="E57">
        <v>343</v>
      </c>
      <c r="F57">
        <v>262</v>
      </c>
      <c r="G57">
        <v>513</v>
      </c>
    </row>
    <row r="58" spans="1:7">
      <c r="A58" t="s">
        <v>209</v>
      </c>
      <c r="B58" t="s">
        <v>210</v>
      </c>
      <c r="C58">
        <v>14395</v>
      </c>
      <c r="D58">
        <v>3261</v>
      </c>
      <c r="E58">
        <v>379</v>
      </c>
      <c r="F58">
        <v>363</v>
      </c>
      <c r="G58">
        <v>443</v>
      </c>
    </row>
    <row r="59" spans="1:7">
      <c r="A59" t="s">
        <v>211</v>
      </c>
      <c r="B59" t="s">
        <v>212</v>
      </c>
      <c r="C59">
        <v>103637</v>
      </c>
      <c r="D59">
        <v>8102</v>
      </c>
      <c r="E59">
        <v>54</v>
      </c>
      <c r="F59">
        <v>0</v>
      </c>
      <c r="G59">
        <v>145</v>
      </c>
    </row>
    <row r="60" spans="1:7">
      <c r="A60" t="s">
        <v>213</v>
      </c>
      <c r="B60" t="s">
        <v>214</v>
      </c>
      <c r="C60">
        <v>7814</v>
      </c>
      <c r="D60">
        <v>1975</v>
      </c>
      <c r="E60">
        <v>92</v>
      </c>
      <c r="F60">
        <v>225</v>
      </c>
      <c r="G60">
        <v>177</v>
      </c>
    </row>
    <row r="61" spans="1:7">
      <c r="A61" t="s">
        <v>215</v>
      </c>
      <c r="B61" t="s">
        <v>216</v>
      </c>
      <c r="C61">
        <v>6410125</v>
      </c>
      <c r="D61">
        <v>703124</v>
      </c>
      <c r="E61">
        <v>16201</v>
      </c>
      <c r="F61">
        <v>13512</v>
      </c>
      <c r="G61">
        <v>22004</v>
      </c>
    </row>
    <row r="62" spans="1:7">
      <c r="A62" t="s">
        <v>217</v>
      </c>
      <c r="B62" t="s">
        <v>218</v>
      </c>
      <c r="C62">
        <v>73274</v>
      </c>
      <c r="D62">
        <v>25147</v>
      </c>
      <c r="E62">
        <v>4193</v>
      </c>
      <c r="F62">
        <v>4220</v>
      </c>
      <c r="G62">
        <v>4796</v>
      </c>
    </row>
    <row r="63" spans="1:7">
      <c r="A63" t="s">
        <v>219</v>
      </c>
      <c r="B63" t="s">
        <v>220</v>
      </c>
      <c r="C63">
        <v>513139</v>
      </c>
      <c r="D63">
        <v>111663</v>
      </c>
      <c r="E63">
        <v>3440</v>
      </c>
      <c r="F63">
        <v>2231</v>
      </c>
      <c r="G63">
        <v>5172</v>
      </c>
    </row>
    <row r="64" spans="1:7">
      <c r="A64" t="s">
        <v>221</v>
      </c>
      <c r="B64" t="s">
        <v>222</v>
      </c>
      <c r="C64">
        <v>21949</v>
      </c>
      <c r="D64">
        <v>9617</v>
      </c>
      <c r="E64">
        <v>2790</v>
      </c>
      <c r="F64">
        <v>2097</v>
      </c>
      <c r="G64">
        <v>2949</v>
      </c>
    </row>
    <row r="65" spans="1:7">
      <c r="A65" t="s">
        <v>223</v>
      </c>
      <c r="B65" t="s">
        <v>224</v>
      </c>
      <c r="C65">
        <v>12581609</v>
      </c>
      <c r="D65">
        <v>1154346</v>
      </c>
      <c r="E65">
        <v>40986</v>
      </c>
      <c r="F65">
        <v>34192</v>
      </c>
      <c r="G65">
        <v>64702</v>
      </c>
    </row>
    <row r="66" spans="1:7">
      <c r="A66" t="s">
        <v>225</v>
      </c>
      <c r="B66" t="s">
        <v>226</v>
      </c>
      <c r="C66">
        <v>82923</v>
      </c>
      <c r="D66">
        <v>22468</v>
      </c>
      <c r="E66">
        <v>4902</v>
      </c>
      <c r="F66">
        <v>4243</v>
      </c>
      <c r="G66">
        <v>5500</v>
      </c>
    </row>
    <row r="67" spans="1:7">
      <c r="A67" t="s">
        <v>227</v>
      </c>
      <c r="B67" t="s">
        <v>228</v>
      </c>
      <c r="C67">
        <v>9730797</v>
      </c>
      <c r="D67">
        <v>627235</v>
      </c>
      <c r="E67">
        <v>28098</v>
      </c>
      <c r="F67">
        <v>24243</v>
      </c>
      <c r="G67">
        <v>44939</v>
      </c>
    </row>
    <row r="68" spans="1:7">
      <c r="A68" t="s">
        <v>229</v>
      </c>
      <c r="B68" t="s">
        <v>230</v>
      </c>
      <c r="C68">
        <v>61027</v>
      </c>
      <c r="D68">
        <v>15269</v>
      </c>
      <c r="E68">
        <v>4001</v>
      </c>
      <c r="F68">
        <v>3417</v>
      </c>
      <c r="G68">
        <v>4392</v>
      </c>
    </row>
    <row r="69" spans="1:7">
      <c r="A69" t="s">
        <v>231</v>
      </c>
      <c r="B69" t="s">
        <v>232</v>
      </c>
      <c r="C69">
        <v>2392222</v>
      </c>
      <c r="D69">
        <v>224873</v>
      </c>
      <c r="E69">
        <v>12605</v>
      </c>
      <c r="F69">
        <v>11506</v>
      </c>
      <c r="G69">
        <v>20688</v>
      </c>
    </row>
    <row r="70" spans="1:7">
      <c r="A70" t="s">
        <v>233</v>
      </c>
      <c r="B70" t="s">
        <v>234</v>
      </c>
      <c r="C70">
        <v>30904</v>
      </c>
      <c r="D70">
        <v>9985</v>
      </c>
      <c r="E70">
        <v>2366</v>
      </c>
      <c r="F70">
        <v>2251</v>
      </c>
      <c r="G70">
        <v>3060</v>
      </c>
    </row>
    <row r="71" spans="1:7">
      <c r="A71" t="s">
        <v>235</v>
      </c>
      <c r="B71" t="s">
        <v>236</v>
      </c>
      <c r="C71">
        <v>1174812</v>
      </c>
      <c r="D71">
        <v>99909</v>
      </c>
      <c r="E71">
        <v>5955</v>
      </c>
      <c r="F71">
        <v>5002</v>
      </c>
      <c r="G71">
        <v>9400</v>
      </c>
    </row>
    <row r="72" spans="1:7">
      <c r="A72" t="s">
        <v>237</v>
      </c>
      <c r="B72" t="s">
        <v>238</v>
      </c>
      <c r="C72">
        <v>21748</v>
      </c>
      <c r="D72">
        <v>7082</v>
      </c>
      <c r="E72">
        <v>1479</v>
      </c>
      <c r="F72">
        <v>1313</v>
      </c>
      <c r="G72">
        <v>1811</v>
      </c>
    </row>
    <row r="73" spans="1:7">
      <c r="A73" t="s">
        <v>239</v>
      </c>
      <c r="B73" t="s">
        <v>240</v>
      </c>
      <c r="C73">
        <v>1460720</v>
      </c>
      <c r="D73">
        <v>99428</v>
      </c>
      <c r="E73">
        <v>2008</v>
      </c>
      <c r="F73">
        <v>2020</v>
      </c>
      <c r="G73">
        <v>4349</v>
      </c>
    </row>
    <row r="74" spans="1:7">
      <c r="A74" t="s">
        <v>241</v>
      </c>
      <c r="B74" t="s">
        <v>242</v>
      </c>
      <c r="C74">
        <v>22772</v>
      </c>
      <c r="D74">
        <v>5781</v>
      </c>
      <c r="E74">
        <v>697</v>
      </c>
      <c r="F74">
        <v>745</v>
      </c>
      <c r="G74">
        <v>1125</v>
      </c>
    </row>
    <row r="75" spans="1:7">
      <c r="A75" t="s">
        <v>243</v>
      </c>
      <c r="B75" t="s">
        <v>244</v>
      </c>
      <c r="C75">
        <v>6193390</v>
      </c>
      <c r="D75">
        <v>288333</v>
      </c>
      <c r="E75">
        <v>9792</v>
      </c>
      <c r="F75">
        <v>7947</v>
      </c>
      <c r="G75">
        <v>14424</v>
      </c>
    </row>
    <row r="76" spans="1:7">
      <c r="A76" t="s">
        <v>245</v>
      </c>
      <c r="B76" t="s">
        <v>246</v>
      </c>
      <c r="C76">
        <v>52779</v>
      </c>
      <c r="D76">
        <v>12510</v>
      </c>
      <c r="E76">
        <v>2305</v>
      </c>
      <c r="F76">
        <v>1840</v>
      </c>
      <c r="G76">
        <v>2393</v>
      </c>
    </row>
    <row r="77" spans="1:7">
      <c r="A77" t="s">
        <v>247</v>
      </c>
      <c r="B77" t="s">
        <v>248</v>
      </c>
      <c r="C77">
        <v>2850812</v>
      </c>
      <c r="D77">
        <v>527111</v>
      </c>
      <c r="E77">
        <v>12888</v>
      </c>
      <c r="F77">
        <v>9949</v>
      </c>
      <c r="G77">
        <v>19763</v>
      </c>
    </row>
    <row r="78" spans="1:7">
      <c r="A78" t="s">
        <v>249</v>
      </c>
      <c r="B78" t="s">
        <v>250</v>
      </c>
      <c r="C78">
        <v>43183</v>
      </c>
      <c r="D78">
        <v>18226</v>
      </c>
      <c r="E78">
        <v>2715</v>
      </c>
      <c r="F78">
        <v>2171</v>
      </c>
      <c r="G78">
        <v>3520</v>
      </c>
    </row>
    <row r="79" spans="1:7">
      <c r="A79" t="s">
        <v>251</v>
      </c>
      <c r="B79" t="s">
        <v>252</v>
      </c>
      <c r="C79">
        <v>3090163</v>
      </c>
      <c r="D79">
        <v>243799</v>
      </c>
      <c r="E79">
        <v>5530</v>
      </c>
      <c r="F79">
        <v>4639</v>
      </c>
      <c r="G79">
        <v>9689</v>
      </c>
    </row>
    <row r="80" spans="1:7">
      <c r="A80" t="s">
        <v>253</v>
      </c>
      <c r="B80" t="s">
        <v>254</v>
      </c>
      <c r="C80">
        <v>32614</v>
      </c>
      <c r="D80">
        <v>8017</v>
      </c>
      <c r="E80">
        <v>1627</v>
      </c>
      <c r="F80">
        <v>1449</v>
      </c>
      <c r="G80">
        <v>2106</v>
      </c>
    </row>
    <row r="81" spans="1:7">
      <c r="A81" t="s">
        <v>255</v>
      </c>
      <c r="B81" t="s">
        <v>256</v>
      </c>
      <c r="C81">
        <v>3053180</v>
      </c>
      <c r="D81">
        <v>236722</v>
      </c>
      <c r="E81">
        <v>5465</v>
      </c>
      <c r="F81">
        <v>4574</v>
      </c>
      <c r="G81">
        <v>9602</v>
      </c>
    </row>
    <row r="82" spans="1:7">
      <c r="A82" t="s">
        <v>257</v>
      </c>
      <c r="B82" t="s">
        <v>258</v>
      </c>
      <c r="C82">
        <v>32013</v>
      </c>
      <c r="D82">
        <v>7908</v>
      </c>
      <c r="E82">
        <v>1621</v>
      </c>
      <c r="F82">
        <v>1438</v>
      </c>
      <c r="G82">
        <v>2099</v>
      </c>
    </row>
    <row r="83" spans="1:7">
      <c r="A83" t="s">
        <v>259</v>
      </c>
      <c r="B83" t="s">
        <v>260</v>
      </c>
      <c r="C83">
        <v>401039</v>
      </c>
      <c r="D83">
        <v>23564</v>
      </c>
      <c r="E83">
        <v>1030</v>
      </c>
      <c r="F83">
        <v>922</v>
      </c>
      <c r="G83">
        <v>1564</v>
      </c>
    </row>
    <row r="84" spans="1:7">
      <c r="A84" t="s">
        <v>261</v>
      </c>
      <c r="B84" t="s">
        <v>262</v>
      </c>
      <c r="C84">
        <v>10933</v>
      </c>
      <c r="D84">
        <v>2201</v>
      </c>
      <c r="E84">
        <v>628</v>
      </c>
      <c r="F84">
        <v>684</v>
      </c>
      <c r="G84">
        <v>744</v>
      </c>
    </row>
    <row r="85" spans="1:7">
      <c r="A85" t="s">
        <v>263</v>
      </c>
      <c r="B85" t="s">
        <v>264</v>
      </c>
      <c r="C85">
        <v>643248</v>
      </c>
      <c r="D85">
        <v>40370</v>
      </c>
      <c r="E85">
        <v>763</v>
      </c>
      <c r="F85">
        <v>558</v>
      </c>
      <c r="G85">
        <v>2381</v>
      </c>
    </row>
    <row r="86" spans="1:7">
      <c r="A86" t="s">
        <v>265</v>
      </c>
      <c r="B86" t="s">
        <v>266</v>
      </c>
      <c r="C86">
        <v>13166</v>
      </c>
      <c r="D86">
        <v>3995</v>
      </c>
      <c r="E86">
        <v>460</v>
      </c>
      <c r="F86">
        <v>342</v>
      </c>
      <c r="G86">
        <v>1291</v>
      </c>
    </row>
    <row r="87" spans="1:7">
      <c r="A87" t="s">
        <v>267</v>
      </c>
      <c r="B87" t="s">
        <v>268</v>
      </c>
      <c r="C87">
        <v>3013988</v>
      </c>
      <c r="D87">
        <v>233316</v>
      </c>
      <c r="E87">
        <v>5465</v>
      </c>
      <c r="F87">
        <v>4574</v>
      </c>
      <c r="G87">
        <v>9003</v>
      </c>
    </row>
    <row r="88" spans="1:7">
      <c r="A88" t="s">
        <v>269</v>
      </c>
      <c r="B88" t="s">
        <v>270</v>
      </c>
      <c r="C88">
        <v>31432</v>
      </c>
      <c r="D88">
        <v>7790</v>
      </c>
      <c r="E88">
        <v>1621</v>
      </c>
      <c r="F88">
        <v>1438</v>
      </c>
      <c r="G88">
        <v>1820</v>
      </c>
    </row>
    <row r="89" spans="1:7">
      <c r="A89" t="s">
        <v>271</v>
      </c>
      <c r="B89" t="s">
        <v>272</v>
      </c>
      <c r="C89">
        <v>1403138</v>
      </c>
      <c r="D89">
        <v>105905</v>
      </c>
      <c r="E89">
        <v>2504</v>
      </c>
      <c r="F89">
        <v>2419</v>
      </c>
      <c r="G89">
        <v>3228</v>
      </c>
    </row>
    <row r="90" spans="1:7">
      <c r="A90" t="s">
        <v>273</v>
      </c>
      <c r="B90" t="s">
        <v>274</v>
      </c>
      <c r="C90">
        <v>19758</v>
      </c>
      <c r="D90">
        <v>5370</v>
      </c>
      <c r="E90">
        <v>1182</v>
      </c>
      <c r="F90">
        <v>1166</v>
      </c>
      <c r="G90">
        <v>1243</v>
      </c>
    </row>
    <row r="91" spans="1:7">
      <c r="A91" t="s">
        <v>275</v>
      </c>
      <c r="B91" t="s">
        <v>276</v>
      </c>
      <c r="C91">
        <v>36983</v>
      </c>
      <c r="D91">
        <v>7077</v>
      </c>
      <c r="E91">
        <v>65</v>
      </c>
      <c r="F91">
        <v>65</v>
      </c>
      <c r="G91">
        <v>87</v>
      </c>
    </row>
    <row r="92" spans="1:7">
      <c r="A92" t="s">
        <v>277</v>
      </c>
      <c r="B92" t="s">
        <v>278</v>
      </c>
      <c r="C92">
        <v>3863</v>
      </c>
      <c r="D92">
        <v>1615</v>
      </c>
      <c r="E92">
        <v>106</v>
      </c>
      <c r="F92">
        <v>106</v>
      </c>
      <c r="G92">
        <v>112</v>
      </c>
    </row>
    <row r="93" spans="1:7">
      <c r="A93" t="s">
        <v>279</v>
      </c>
      <c r="B93" t="s">
        <v>280</v>
      </c>
      <c r="C93">
        <v>21040833</v>
      </c>
      <c r="D93">
        <v>2136856</v>
      </c>
      <c r="E93">
        <v>62099</v>
      </c>
      <c r="F93">
        <v>53314</v>
      </c>
      <c r="G93">
        <v>100988</v>
      </c>
    </row>
    <row r="94" spans="1:7">
      <c r="A94" t="s">
        <v>281</v>
      </c>
      <c r="B94" t="s">
        <v>282</v>
      </c>
      <c r="C94">
        <v>140721</v>
      </c>
      <c r="D94">
        <v>56819</v>
      </c>
      <c r="E94">
        <v>8871</v>
      </c>
      <c r="F94">
        <v>7682</v>
      </c>
      <c r="G94">
        <v>11163</v>
      </c>
    </row>
    <row r="95" spans="1:7">
      <c r="A95" t="s">
        <v>283</v>
      </c>
      <c r="B95" t="s">
        <v>284</v>
      </c>
      <c r="C95">
        <v>6640918</v>
      </c>
      <c r="D95">
        <v>771052</v>
      </c>
      <c r="E95">
        <v>18717</v>
      </c>
      <c r="F95">
        <v>16399</v>
      </c>
      <c r="G95">
        <v>31636</v>
      </c>
    </row>
    <row r="96" spans="1:7">
      <c r="A96" t="s">
        <v>285</v>
      </c>
      <c r="B96" t="s">
        <v>286</v>
      </c>
      <c r="C96">
        <v>71247</v>
      </c>
      <c r="D96">
        <v>30480</v>
      </c>
      <c r="E96">
        <v>4608</v>
      </c>
      <c r="F96">
        <v>4156</v>
      </c>
      <c r="G96">
        <v>5983</v>
      </c>
    </row>
    <row r="97" spans="1:7">
      <c r="A97" t="s">
        <v>287</v>
      </c>
      <c r="B97" t="s">
        <v>288</v>
      </c>
      <c r="C97">
        <v>6187166</v>
      </c>
      <c r="D97">
        <v>661301</v>
      </c>
      <c r="E97">
        <v>16641</v>
      </c>
      <c r="F97">
        <v>14553</v>
      </c>
      <c r="G97">
        <v>27433</v>
      </c>
    </row>
    <row r="98" spans="1:7">
      <c r="A98" t="s">
        <v>289</v>
      </c>
      <c r="B98" t="s">
        <v>290</v>
      </c>
      <c r="C98">
        <v>68943</v>
      </c>
      <c r="D98">
        <v>27071</v>
      </c>
      <c r="E98">
        <v>4039</v>
      </c>
      <c r="F98">
        <v>3633</v>
      </c>
      <c r="G98">
        <v>5406</v>
      </c>
    </row>
    <row r="99" spans="1:7">
      <c r="A99" t="s">
        <v>291</v>
      </c>
      <c r="B99" t="s">
        <v>292</v>
      </c>
      <c r="C99">
        <v>1287861</v>
      </c>
      <c r="D99">
        <v>116858</v>
      </c>
      <c r="E99">
        <v>4288</v>
      </c>
      <c r="F99">
        <v>3678</v>
      </c>
      <c r="G99">
        <v>5218</v>
      </c>
    </row>
    <row r="100" spans="1:7">
      <c r="A100" t="s">
        <v>293</v>
      </c>
      <c r="B100" t="s">
        <v>294</v>
      </c>
      <c r="C100">
        <v>30092</v>
      </c>
      <c r="D100">
        <v>10016</v>
      </c>
      <c r="E100">
        <v>2185</v>
      </c>
      <c r="F100">
        <v>2092</v>
      </c>
      <c r="G100">
        <v>2274</v>
      </c>
    </row>
    <row r="101" spans="1:7">
      <c r="A101" t="s">
        <v>295</v>
      </c>
      <c r="B101" t="s">
        <v>296</v>
      </c>
      <c r="C101">
        <v>289057</v>
      </c>
      <c r="D101">
        <v>28621</v>
      </c>
      <c r="E101">
        <v>432</v>
      </c>
      <c r="F101">
        <v>98</v>
      </c>
      <c r="G101">
        <v>1388</v>
      </c>
    </row>
    <row r="102" spans="1:7">
      <c r="A102" t="s">
        <v>297</v>
      </c>
      <c r="B102" t="s">
        <v>298</v>
      </c>
      <c r="C102">
        <v>14348</v>
      </c>
      <c r="D102">
        <v>4560</v>
      </c>
      <c r="E102">
        <v>437</v>
      </c>
      <c r="F102">
        <v>118</v>
      </c>
      <c r="G102">
        <v>1322</v>
      </c>
    </row>
    <row r="103" spans="1:7">
      <c r="A103" t="s">
        <v>299</v>
      </c>
      <c r="B103" t="s">
        <v>300</v>
      </c>
      <c r="C103">
        <v>78099</v>
      </c>
      <c r="D103">
        <v>6015</v>
      </c>
      <c r="E103">
        <v>0</v>
      </c>
      <c r="F103">
        <v>0</v>
      </c>
      <c r="G103">
        <v>0</v>
      </c>
    </row>
    <row r="104" spans="1:7">
      <c r="A104" t="s">
        <v>301</v>
      </c>
      <c r="B104" t="s">
        <v>302</v>
      </c>
      <c r="C104">
        <v>8518</v>
      </c>
      <c r="D104">
        <v>2033</v>
      </c>
      <c r="E104">
        <v>225</v>
      </c>
      <c r="F104">
        <v>225</v>
      </c>
      <c r="G104">
        <v>225</v>
      </c>
    </row>
    <row r="105" spans="1:7">
      <c r="A105" t="s">
        <v>303</v>
      </c>
      <c r="B105" t="s">
        <v>304</v>
      </c>
      <c r="C105">
        <v>4861756</v>
      </c>
      <c r="D105">
        <v>530647</v>
      </c>
      <c r="E105">
        <v>12402</v>
      </c>
      <c r="F105">
        <v>10819</v>
      </c>
      <c r="G105">
        <v>21594</v>
      </c>
    </row>
    <row r="106" spans="1:7">
      <c r="A106" t="s">
        <v>305</v>
      </c>
      <c r="B106" t="s">
        <v>306</v>
      </c>
      <c r="C106">
        <v>60735</v>
      </c>
      <c r="D106">
        <v>23639</v>
      </c>
      <c r="E106">
        <v>3664</v>
      </c>
      <c r="F106">
        <v>3218</v>
      </c>
      <c r="G106">
        <v>5101</v>
      </c>
    </row>
    <row r="107" spans="1:7">
      <c r="A107" t="s">
        <v>307</v>
      </c>
      <c r="B107" t="s">
        <v>308</v>
      </c>
      <c r="C107">
        <v>453752</v>
      </c>
      <c r="D107">
        <v>109751</v>
      </c>
      <c r="E107">
        <v>2076</v>
      </c>
      <c r="F107">
        <v>1846</v>
      </c>
      <c r="G107">
        <v>4203</v>
      </c>
    </row>
    <row r="108" spans="1:7">
      <c r="A108" t="s">
        <v>309</v>
      </c>
      <c r="B108" t="s">
        <v>310</v>
      </c>
      <c r="C108">
        <v>18148</v>
      </c>
      <c r="D108">
        <v>11387</v>
      </c>
      <c r="E108">
        <v>1194</v>
      </c>
      <c r="F108">
        <v>1156</v>
      </c>
      <c r="G108">
        <v>1836</v>
      </c>
    </row>
    <row r="109" spans="1:7">
      <c r="A109" t="s">
        <v>311</v>
      </c>
      <c r="B109" t="s">
        <v>312</v>
      </c>
      <c r="C109">
        <v>10817056</v>
      </c>
      <c r="D109">
        <v>1094046</v>
      </c>
      <c r="E109">
        <v>37321</v>
      </c>
      <c r="F109">
        <v>32404</v>
      </c>
      <c r="G109">
        <v>57321</v>
      </c>
    </row>
    <row r="110" spans="1:7">
      <c r="A110" t="s">
        <v>313</v>
      </c>
      <c r="B110" t="s">
        <v>314</v>
      </c>
      <c r="C110">
        <v>75269</v>
      </c>
      <c r="D110">
        <v>29375</v>
      </c>
      <c r="E110">
        <v>4811</v>
      </c>
      <c r="F110">
        <v>4267</v>
      </c>
      <c r="G110">
        <v>5957</v>
      </c>
    </row>
    <row r="111" spans="1:7">
      <c r="A111" t="s">
        <v>315</v>
      </c>
      <c r="B111" t="s">
        <v>316</v>
      </c>
      <c r="C111">
        <v>8235191</v>
      </c>
      <c r="D111">
        <v>612104</v>
      </c>
      <c r="E111">
        <v>22822</v>
      </c>
      <c r="F111">
        <v>19707</v>
      </c>
      <c r="G111">
        <v>34870</v>
      </c>
    </row>
    <row r="112" spans="1:7">
      <c r="A112" t="s">
        <v>317</v>
      </c>
      <c r="B112" t="s">
        <v>318</v>
      </c>
      <c r="C112">
        <v>62533</v>
      </c>
      <c r="D112">
        <v>20008</v>
      </c>
      <c r="E112">
        <v>3400</v>
      </c>
      <c r="F112">
        <v>2748</v>
      </c>
      <c r="G112">
        <v>4034</v>
      </c>
    </row>
    <row r="113" spans="1:7">
      <c r="A113" t="s">
        <v>319</v>
      </c>
      <c r="B113" t="s">
        <v>320</v>
      </c>
      <c r="C113">
        <v>2882243</v>
      </c>
      <c r="D113">
        <v>293415</v>
      </c>
      <c r="E113">
        <v>10413</v>
      </c>
      <c r="F113">
        <v>9390</v>
      </c>
      <c r="G113">
        <v>15477</v>
      </c>
    </row>
    <row r="114" spans="1:7">
      <c r="A114" t="s">
        <v>321</v>
      </c>
      <c r="B114" t="s">
        <v>322</v>
      </c>
      <c r="C114">
        <v>33036</v>
      </c>
      <c r="D114">
        <v>13012</v>
      </c>
      <c r="E114">
        <v>2287</v>
      </c>
      <c r="F114">
        <v>2030</v>
      </c>
      <c r="G114">
        <v>2684</v>
      </c>
    </row>
    <row r="115" spans="1:7">
      <c r="A115" t="s">
        <v>323</v>
      </c>
      <c r="B115" t="s">
        <v>324</v>
      </c>
      <c r="C115">
        <v>1189122</v>
      </c>
      <c r="D115">
        <v>114775</v>
      </c>
      <c r="E115">
        <v>6608</v>
      </c>
      <c r="F115">
        <v>4922</v>
      </c>
      <c r="G115">
        <v>9510</v>
      </c>
    </row>
    <row r="116" spans="1:7">
      <c r="A116" t="s">
        <v>325</v>
      </c>
      <c r="B116" t="s">
        <v>326</v>
      </c>
      <c r="C116">
        <v>21997</v>
      </c>
      <c r="D116">
        <v>8314</v>
      </c>
      <c r="E116">
        <v>1723</v>
      </c>
      <c r="F116">
        <v>1381</v>
      </c>
      <c r="G116">
        <v>2056</v>
      </c>
    </row>
    <row r="117" spans="1:7">
      <c r="A117" t="s">
        <v>327</v>
      </c>
      <c r="B117" t="s">
        <v>328</v>
      </c>
      <c r="C117">
        <v>1018054</v>
      </c>
      <c r="D117">
        <v>70565</v>
      </c>
      <c r="E117">
        <v>1274</v>
      </c>
      <c r="F117">
        <v>1049</v>
      </c>
      <c r="G117">
        <v>2223</v>
      </c>
    </row>
    <row r="118" spans="1:7">
      <c r="A118" t="s">
        <v>329</v>
      </c>
      <c r="B118" t="s">
        <v>330</v>
      </c>
      <c r="C118">
        <v>21530</v>
      </c>
      <c r="D118">
        <v>5882</v>
      </c>
      <c r="E118">
        <v>565</v>
      </c>
      <c r="F118">
        <v>545</v>
      </c>
      <c r="G118">
        <v>843</v>
      </c>
    </row>
    <row r="119" spans="1:7">
      <c r="A119" t="s">
        <v>331</v>
      </c>
      <c r="B119" t="s">
        <v>332</v>
      </c>
      <c r="C119">
        <v>4134148</v>
      </c>
      <c r="D119">
        <v>198250</v>
      </c>
      <c r="E119">
        <v>5687</v>
      </c>
      <c r="F119">
        <v>5184</v>
      </c>
      <c r="G119">
        <v>10162</v>
      </c>
    </row>
    <row r="120" spans="1:7">
      <c r="A120" t="s">
        <v>333</v>
      </c>
      <c r="B120" t="s">
        <v>334</v>
      </c>
      <c r="C120">
        <v>45199</v>
      </c>
      <c r="D120">
        <v>9901</v>
      </c>
      <c r="E120">
        <v>1737</v>
      </c>
      <c r="F120">
        <v>1560</v>
      </c>
      <c r="G120">
        <v>2890</v>
      </c>
    </row>
    <row r="121" spans="1:7">
      <c r="A121" t="s">
        <v>335</v>
      </c>
      <c r="B121" t="s">
        <v>336</v>
      </c>
      <c r="C121">
        <v>2581865</v>
      </c>
      <c r="D121">
        <v>481942</v>
      </c>
      <c r="E121">
        <v>14499</v>
      </c>
      <c r="F121">
        <v>12697</v>
      </c>
      <c r="G121">
        <v>22451</v>
      </c>
    </row>
    <row r="122" spans="1:7">
      <c r="A122" t="s">
        <v>337</v>
      </c>
      <c r="B122" t="s">
        <v>338</v>
      </c>
      <c r="C122">
        <v>37515</v>
      </c>
      <c r="D122">
        <v>16221</v>
      </c>
      <c r="E122">
        <v>2926</v>
      </c>
      <c r="F122">
        <v>2849</v>
      </c>
      <c r="G122">
        <v>3684</v>
      </c>
    </row>
    <row r="123" spans="1:7">
      <c r="A123" t="s">
        <v>339</v>
      </c>
      <c r="B123" t="s">
        <v>340</v>
      </c>
      <c r="C123">
        <v>3582859</v>
      </c>
      <c r="D123">
        <v>271758</v>
      </c>
      <c r="E123">
        <v>6061</v>
      </c>
      <c r="F123">
        <v>4511</v>
      </c>
      <c r="G123">
        <v>12031</v>
      </c>
    </row>
    <row r="124" spans="1:7">
      <c r="A124" t="s">
        <v>341</v>
      </c>
      <c r="B124" t="s">
        <v>342</v>
      </c>
      <c r="C124">
        <v>31499</v>
      </c>
      <c r="D124">
        <v>10862</v>
      </c>
      <c r="E124">
        <v>1577</v>
      </c>
      <c r="F124">
        <v>1404</v>
      </c>
      <c r="G124">
        <v>2334</v>
      </c>
    </row>
    <row r="125" spans="1:7">
      <c r="A125" t="s">
        <v>343</v>
      </c>
      <c r="B125" t="s">
        <v>344</v>
      </c>
      <c r="C125">
        <v>3551498</v>
      </c>
      <c r="D125">
        <v>265955</v>
      </c>
      <c r="E125">
        <v>6061</v>
      </c>
      <c r="F125">
        <v>4511</v>
      </c>
      <c r="G125">
        <v>11936</v>
      </c>
    </row>
    <row r="126" spans="1:7">
      <c r="A126" t="s">
        <v>345</v>
      </c>
      <c r="B126" t="s">
        <v>346</v>
      </c>
      <c r="C126">
        <v>30704</v>
      </c>
      <c r="D126">
        <v>10839</v>
      </c>
      <c r="E126">
        <v>1577</v>
      </c>
      <c r="F126">
        <v>1404</v>
      </c>
      <c r="G126">
        <v>2366</v>
      </c>
    </row>
    <row r="127" spans="1:7">
      <c r="A127" t="s">
        <v>347</v>
      </c>
      <c r="B127" t="s">
        <v>348</v>
      </c>
      <c r="C127">
        <v>519322</v>
      </c>
      <c r="D127">
        <v>36629</v>
      </c>
      <c r="E127">
        <v>1853</v>
      </c>
      <c r="F127">
        <v>1634</v>
      </c>
      <c r="G127">
        <v>2880</v>
      </c>
    </row>
    <row r="128" spans="1:7">
      <c r="A128" t="s">
        <v>349</v>
      </c>
      <c r="B128" t="s">
        <v>350</v>
      </c>
      <c r="C128">
        <v>12195</v>
      </c>
      <c r="D128">
        <v>3850</v>
      </c>
      <c r="E128">
        <v>997</v>
      </c>
      <c r="F128">
        <v>1028</v>
      </c>
      <c r="G128">
        <v>1190</v>
      </c>
    </row>
    <row r="129" spans="1:7">
      <c r="A129" t="s">
        <v>351</v>
      </c>
      <c r="B129" t="s">
        <v>352</v>
      </c>
      <c r="C129">
        <v>978725</v>
      </c>
      <c r="D129">
        <v>57996</v>
      </c>
      <c r="E129">
        <v>1377</v>
      </c>
      <c r="F129">
        <v>1213</v>
      </c>
      <c r="G129">
        <v>3415</v>
      </c>
    </row>
    <row r="130" spans="1:7">
      <c r="A130" t="s">
        <v>353</v>
      </c>
      <c r="B130" t="s">
        <v>354</v>
      </c>
      <c r="C130">
        <v>15143</v>
      </c>
      <c r="D130">
        <v>4267</v>
      </c>
      <c r="E130">
        <v>569</v>
      </c>
      <c r="F130">
        <v>536</v>
      </c>
      <c r="G130">
        <v>1173</v>
      </c>
    </row>
    <row r="131" spans="1:7">
      <c r="A131" t="s">
        <v>355</v>
      </c>
      <c r="B131" t="s">
        <v>356</v>
      </c>
      <c r="C131">
        <v>3500815</v>
      </c>
      <c r="D131">
        <v>258898</v>
      </c>
      <c r="E131">
        <v>5407</v>
      </c>
      <c r="F131">
        <v>3857</v>
      </c>
      <c r="G131">
        <v>11162</v>
      </c>
    </row>
    <row r="132" spans="1:7">
      <c r="A132" t="s">
        <v>357</v>
      </c>
      <c r="B132" t="s">
        <v>358</v>
      </c>
      <c r="C132">
        <v>30429</v>
      </c>
      <c r="D132">
        <v>10415</v>
      </c>
      <c r="E132">
        <v>1370</v>
      </c>
      <c r="F132">
        <v>1146</v>
      </c>
      <c r="G132">
        <v>2280</v>
      </c>
    </row>
    <row r="133" spans="1:7">
      <c r="A133" t="s">
        <v>359</v>
      </c>
      <c r="B133" t="s">
        <v>360</v>
      </c>
      <c r="C133">
        <v>1053673</v>
      </c>
      <c r="D133">
        <v>72479</v>
      </c>
      <c r="E133">
        <v>2496</v>
      </c>
      <c r="F133">
        <v>1570</v>
      </c>
      <c r="G133">
        <v>3256</v>
      </c>
    </row>
    <row r="134" spans="1:7">
      <c r="A134" t="s">
        <v>361</v>
      </c>
      <c r="B134" t="s">
        <v>362</v>
      </c>
      <c r="C134">
        <v>14972</v>
      </c>
      <c r="D134">
        <v>5597</v>
      </c>
      <c r="E134">
        <v>980</v>
      </c>
      <c r="F134">
        <v>706</v>
      </c>
      <c r="G134">
        <v>1079</v>
      </c>
    </row>
    <row r="135" spans="1:7">
      <c r="A135" t="s">
        <v>363</v>
      </c>
      <c r="B135" t="s">
        <v>364</v>
      </c>
      <c r="C135">
        <v>31361</v>
      </c>
      <c r="D135">
        <v>5803</v>
      </c>
      <c r="E135">
        <v>0</v>
      </c>
      <c r="F135">
        <v>0</v>
      </c>
      <c r="G135">
        <v>95</v>
      </c>
    </row>
    <row r="136" spans="1:7">
      <c r="A136" t="s">
        <v>365</v>
      </c>
      <c r="B136" t="s">
        <v>366</v>
      </c>
      <c r="C136">
        <v>3534</v>
      </c>
      <c r="D136">
        <v>1495</v>
      </c>
      <c r="E136">
        <v>225</v>
      </c>
      <c r="F136">
        <v>225</v>
      </c>
      <c r="G136">
        <v>153</v>
      </c>
    </row>
    <row r="137" spans="1:7">
      <c r="A137" t="s">
        <v>367</v>
      </c>
      <c r="B137" t="s">
        <v>368</v>
      </c>
      <c r="C137">
        <v>6486640</v>
      </c>
      <c r="D137">
        <v>653031</v>
      </c>
      <c r="E137">
        <v>23150</v>
      </c>
      <c r="F137">
        <v>17864</v>
      </c>
      <c r="G137">
        <v>38362</v>
      </c>
    </row>
    <row r="138" spans="1:7">
      <c r="A138" t="s">
        <v>369</v>
      </c>
      <c r="B138" t="s">
        <v>370</v>
      </c>
      <c r="C138">
        <v>83664</v>
      </c>
      <c r="D138">
        <v>37333</v>
      </c>
      <c r="E138">
        <v>6141</v>
      </c>
      <c r="F138">
        <v>5774</v>
      </c>
      <c r="G138">
        <v>7738</v>
      </c>
    </row>
    <row r="139" spans="1:7">
      <c r="A139" t="s">
        <v>371</v>
      </c>
      <c r="B139" t="s">
        <v>372</v>
      </c>
      <c r="C139">
        <v>2032240</v>
      </c>
      <c r="D139">
        <v>229559</v>
      </c>
      <c r="E139">
        <v>8168</v>
      </c>
      <c r="F139">
        <v>6018</v>
      </c>
      <c r="G139">
        <v>13579</v>
      </c>
    </row>
    <row r="140" spans="1:7">
      <c r="A140" t="s">
        <v>373</v>
      </c>
      <c r="B140" t="s">
        <v>374</v>
      </c>
      <c r="C140">
        <v>44254</v>
      </c>
      <c r="D140">
        <v>18028</v>
      </c>
      <c r="E140">
        <v>3470</v>
      </c>
      <c r="F140">
        <v>3197</v>
      </c>
      <c r="G140">
        <v>4056</v>
      </c>
    </row>
    <row r="141" spans="1:7">
      <c r="A141" t="s">
        <v>375</v>
      </c>
      <c r="B141" t="s">
        <v>376</v>
      </c>
      <c r="C141">
        <v>1889055</v>
      </c>
      <c r="D141">
        <v>198933</v>
      </c>
      <c r="E141">
        <v>7789</v>
      </c>
      <c r="F141">
        <v>5854</v>
      </c>
      <c r="G141">
        <v>12802</v>
      </c>
    </row>
    <row r="142" spans="1:7">
      <c r="A142" t="s">
        <v>377</v>
      </c>
      <c r="B142" t="s">
        <v>378</v>
      </c>
      <c r="C142">
        <v>40999</v>
      </c>
      <c r="D142">
        <v>15735</v>
      </c>
      <c r="E142">
        <v>3336</v>
      </c>
      <c r="F142">
        <v>3131</v>
      </c>
      <c r="G142">
        <v>3978</v>
      </c>
    </row>
    <row r="143" spans="1:7">
      <c r="A143" t="s">
        <v>379</v>
      </c>
      <c r="B143" t="s">
        <v>380</v>
      </c>
      <c r="C143">
        <v>513462</v>
      </c>
      <c r="D143">
        <v>50396</v>
      </c>
      <c r="E143">
        <v>2933</v>
      </c>
      <c r="F143">
        <v>2092</v>
      </c>
      <c r="G143">
        <v>4608</v>
      </c>
    </row>
    <row r="144" spans="1:7">
      <c r="A144" t="s">
        <v>381</v>
      </c>
      <c r="B144" t="s">
        <v>382</v>
      </c>
      <c r="C144">
        <v>14908</v>
      </c>
      <c r="D144">
        <v>7601</v>
      </c>
      <c r="E144">
        <v>2314</v>
      </c>
      <c r="F144">
        <v>2054</v>
      </c>
      <c r="G144">
        <v>2591</v>
      </c>
    </row>
    <row r="145" spans="1:7">
      <c r="A145" t="s">
        <v>383</v>
      </c>
      <c r="B145" t="s">
        <v>384</v>
      </c>
      <c r="C145">
        <v>111314</v>
      </c>
      <c r="D145">
        <v>12684</v>
      </c>
      <c r="E145">
        <v>291</v>
      </c>
      <c r="F145">
        <v>43</v>
      </c>
      <c r="G145">
        <v>331</v>
      </c>
    </row>
    <row r="146" spans="1:7">
      <c r="A146" t="s">
        <v>385</v>
      </c>
      <c r="B146" t="s">
        <v>386</v>
      </c>
      <c r="C146">
        <v>8861</v>
      </c>
      <c r="D146">
        <v>3916</v>
      </c>
      <c r="E146">
        <v>319</v>
      </c>
      <c r="F146">
        <v>72</v>
      </c>
      <c r="G146">
        <v>328</v>
      </c>
    </row>
    <row r="147" spans="1:7">
      <c r="A147" t="s">
        <v>387</v>
      </c>
      <c r="B147" t="s">
        <v>388</v>
      </c>
      <c r="C147">
        <v>22150</v>
      </c>
      <c r="D147">
        <v>2360</v>
      </c>
      <c r="E147">
        <v>0</v>
      </c>
      <c r="F147">
        <v>0</v>
      </c>
      <c r="G147">
        <v>0</v>
      </c>
    </row>
    <row r="148" spans="1:7">
      <c r="A148" t="s">
        <v>389</v>
      </c>
      <c r="B148" t="s">
        <v>390</v>
      </c>
      <c r="C148">
        <v>4310</v>
      </c>
      <c r="D148">
        <v>1368</v>
      </c>
      <c r="E148">
        <v>225</v>
      </c>
      <c r="F148">
        <v>225</v>
      </c>
      <c r="G148">
        <v>225</v>
      </c>
    </row>
    <row r="149" spans="1:7">
      <c r="A149" t="s">
        <v>391</v>
      </c>
      <c r="B149" t="s">
        <v>392</v>
      </c>
      <c r="C149">
        <v>1350117</v>
      </c>
      <c r="D149">
        <v>140011</v>
      </c>
      <c r="E149">
        <v>4875</v>
      </c>
      <c r="F149">
        <v>3845</v>
      </c>
      <c r="G149">
        <v>8198</v>
      </c>
    </row>
    <row r="150" spans="1:7">
      <c r="A150" t="s">
        <v>393</v>
      </c>
      <c r="B150" t="s">
        <v>394</v>
      </c>
      <c r="C150">
        <v>40673</v>
      </c>
      <c r="D150">
        <v>13794</v>
      </c>
      <c r="E150">
        <v>2443</v>
      </c>
      <c r="F150">
        <v>2303</v>
      </c>
      <c r="G150">
        <v>3088</v>
      </c>
    </row>
    <row r="151" spans="1:7">
      <c r="A151" t="s">
        <v>395</v>
      </c>
      <c r="B151" t="s">
        <v>396</v>
      </c>
      <c r="C151">
        <v>143185</v>
      </c>
      <c r="D151">
        <v>30626</v>
      </c>
      <c r="E151">
        <v>379</v>
      </c>
      <c r="F151">
        <v>164</v>
      </c>
      <c r="G151">
        <v>777</v>
      </c>
    </row>
    <row r="152" spans="1:7">
      <c r="A152" t="s">
        <v>397</v>
      </c>
      <c r="B152" t="s">
        <v>398</v>
      </c>
      <c r="C152">
        <v>10904</v>
      </c>
      <c r="D152">
        <v>5941</v>
      </c>
      <c r="E152">
        <v>383</v>
      </c>
      <c r="F152">
        <v>271</v>
      </c>
      <c r="G152">
        <v>696</v>
      </c>
    </row>
    <row r="153" spans="1:7">
      <c r="A153" t="s">
        <v>399</v>
      </c>
      <c r="B153" t="s">
        <v>400</v>
      </c>
      <c r="C153">
        <v>3389049</v>
      </c>
      <c r="D153">
        <v>350892</v>
      </c>
      <c r="E153">
        <v>13078</v>
      </c>
      <c r="F153">
        <v>10437</v>
      </c>
      <c r="G153">
        <v>21744</v>
      </c>
    </row>
    <row r="154" spans="1:7">
      <c r="A154" t="s">
        <v>401</v>
      </c>
      <c r="B154" t="s">
        <v>402</v>
      </c>
      <c r="C154">
        <v>46814</v>
      </c>
      <c r="D154">
        <v>19722</v>
      </c>
      <c r="E154">
        <v>3209</v>
      </c>
      <c r="F154">
        <v>2931</v>
      </c>
      <c r="G154">
        <v>4362</v>
      </c>
    </row>
    <row r="155" spans="1:7">
      <c r="A155" t="s">
        <v>403</v>
      </c>
      <c r="B155" t="s">
        <v>404</v>
      </c>
      <c r="C155">
        <v>2588618</v>
      </c>
      <c r="D155">
        <v>204586</v>
      </c>
      <c r="E155">
        <v>9390</v>
      </c>
      <c r="F155">
        <v>8135</v>
      </c>
      <c r="G155">
        <v>15207</v>
      </c>
    </row>
    <row r="156" spans="1:7">
      <c r="A156" t="s">
        <v>405</v>
      </c>
      <c r="B156" t="s">
        <v>406</v>
      </c>
      <c r="C156">
        <v>34693</v>
      </c>
      <c r="D156">
        <v>13191</v>
      </c>
      <c r="E156">
        <v>2863</v>
      </c>
      <c r="F156">
        <v>2833</v>
      </c>
      <c r="G156">
        <v>3726</v>
      </c>
    </row>
    <row r="157" spans="1:7">
      <c r="A157" t="s">
        <v>407</v>
      </c>
      <c r="B157" t="s">
        <v>408</v>
      </c>
      <c r="C157">
        <v>1118444</v>
      </c>
      <c r="D157">
        <v>113482</v>
      </c>
      <c r="E157">
        <v>4909</v>
      </c>
      <c r="F157">
        <v>4131</v>
      </c>
      <c r="G157">
        <v>8244</v>
      </c>
    </row>
    <row r="158" spans="1:7">
      <c r="A158" t="s">
        <v>409</v>
      </c>
      <c r="B158" t="s">
        <v>410</v>
      </c>
      <c r="C158">
        <v>19806</v>
      </c>
      <c r="D158">
        <v>9184</v>
      </c>
      <c r="E158">
        <v>1911</v>
      </c>
      <c r="F158">
        <v>1874</v>
      </c>
      <c r="G158">
        <v>2601</v>
      </c>
    </row>
    <row r="159" spans="1:7">
      <c r="A159" t="s">
        <v>411</v>
      </c>
      <c r="B159" t="s">
        <v>412</v>
      </c>
      <c r="C159">
        <v>405493</v>
      </c>
      <c r="D159">
        <v>40126</v>
      </c>
      <c r="E159">
        <v>1733</v>
      </c>
      <c r="F159">
        <v>1637</v>
      </c>
      <c r="G159">
        <v>3885</v>
      </c>
    </row>
    <row r="160" spans="1:7">
      <c r="A160" t="s">
        <v>413</v>
      </c>
      <c r="B160" t="s">
        <v>414</v>
      </c>
      <c r="C160">
        <v>13078</v>
      </c>
      <c r="D160">
        <v>5256</v>
      </c>
      <c r="E160">
        <v>1196</v>
      </c>
      <c r="F160">
        <v>1187</v>
      </c>
      <c r="G160">
        <v>1539</v>
      </c>
    </row>
    <row r="161" spans="1:7">
      <c r="A161" t="s">
        <v>415</v>
      </c>
      <c r="B161" t="s">
        <v>416</v>
      </c>
      <c r="C161">
        <v>266004</v>
      </c>
      <c r="D161">
        <v>18341</v>
      </c>
      <c r="E161">
        <v>644</v>
      </c>
      <c r="F161">
        <v>291</v>
      </c>
      <c r="G161">
        <v>788</v>
      </c>
    </row>
    <row r="162" spans="1:7">
      <c r="A162" t="s">
        <v>417</v>
      </c>
      <c r="B162" t="s">
        <v>418</v>
      </c>
      <c r="C162">
        <v>10377</v>
      </c>
      <c r="D162">
        <v>2824</v>
      </c>
      <c r="E162">
        <v>567</v>
      </c>
      <c r="F162">
        <v>417</v>
      </c>
      <c r="G162">
        <v>593</v>
      </c>
    </row>
    <row r="163" spans="1:7">
      <c r="A163" t="s">
        <v>419</v>
      </c>
      <c r="B163" t="s">
        <v>420</v>
      </c>
      <c r="C163">
        <v>1064823</v>
      </c>
      <c r="D163">
        <v>48264</v>
      </c>
      <c r="E163">
        <v>2625</v>
      </c>
      <c r="F163">
        <v>2181</v>
      </c>
      <c r="G163">
        <v>3060</v>
      </c>
    </row>
    <row r="164" spans="1:7">
      <c r="A164" t="s">
        <v>421</v>
      </c>
      <c r="B164" t="s">
        <v>422</v>
      </c>
      <c r="C164">
        <v>23527</v>
      </c>
      <c r="D164">
        <v>4964</v>
      </c>
      <c r="E164">
        <v>1482</v>
      </c>
      <c r="F164">
        <v>1440</v>
      </c>
      <c r="G164">
        <v>1441</v>
      </c>
    </row>
    <row r="165" spans="1:7">
      <c r="A165" t="s">
        <v>423</v>
      </c>
      <c r="B165" t="s">
        <v>424</v>
      </c>
      <c r="C165">
        <v>800431</v>
      </c>
      <c r="D165">
        <v>146306</v>
      </c>
      <c r="E165">
        <v>3688</v>
      </c>
      <c r="F165">
        <v>2302</v>
      </c>
      <c r="G165">
        <v>6537</v>
      </c>
    </row>
    <row r="166" spans="1:7">
      <c r="A166" t="s">
        <v>425</v>
      </c>
      <c r="B166" t="s">
        <v>426</v>
      </c>
      <c r="C166">
        <v>26596</v>
      </c>
      <c r="D166">
        <v>12807</v>
      </c>
      <c r="E166">
        <v>1676</v>
      </c>
      <c r="F166">
        <v>1160</v>
      </c>
      <c r="G166">
        <v>2146</v>
      </c>
    </row>
    <row r="167" spans="1:7">
      <c r="A167" t="s">
        <v>427</v>
      </c>
      <c r="B167" t="s">
        <v>428</v>
      </c>
      <c r="C167">
        <v>1065351</v>
      </c>
      <c r="D167">
        <v>72580</v>
      </c>
      <c r="E167">
        <v>1904</v>
      </c>
      <c r="F167">
        <v>1409</v>
      </c>
      <c r="G167">
        <v>3039</v>
      </c>
    </row>
    <row r="168" spans="1:7">
      <c r="A168" t="s">
        <v>429</v>
      </c>
      <c r="B168" t="s">
        <v>430</v>
      </c>
      <c r="C168">
        <v>16888</v>
      </c>
      <c r="D168">
        <v>4818</v>
      </c>
      <c r="E168">
        <v>834</v>
      </c>
      <c r="F168">
        <v>748</v>
      </c>
      <c r="G168">
        <v>1040</v>
      </c>
    </row>
    <row r="169" spans="1:7">
      <c r="A169" t="s">
        <v>431</v>
      </c>
      <c r="B169" t="s">
        <v>432</v>
      </c>
      <c r="C169">
        <v>1055769</v>
      </c>
      <c r="D169">
        <v>71043</v>
      </c>
      <c r="E169">
        <v>1904</v>
      </c>
      <c r="F169">
        <v>1409</v>
      </c>
      <c r="G169">
        <v>3039</v>
      </c>
    </row>
    <row r="170" spans="1:7">
      <c r="A170" t="s">
        <v>433</v>
      </c>
      <c r="B170" t="s">
        <v>434</v>
      </c>
      <c r="C170">
        <v>16958</v>
      </c>
      <c r="D170">
        <v>4674</v>
      </c>
      <c r="E170">
        <v>834</v>
      </c>
      <c r="F170">
        <v>748</v>
      </c>
      <c r="G170">
        <v>1040</v>
      </c>
    </row>
    <row r="171" spans="1:7">
      <c r="A171" t="s">
        <v>435</v>
      </c>
      <c r="B171" t="s">
        <v>436</v>
      </c>
      <c r="C171">
        <v>174496</v>
      </c>
      <c r="D171">
        <v>8638</v>
      </c>
      <c r="E171">
        <v>268</v>
      </c>
      <c r="F171">
        <v>67</v>
      </c>
      <c r="G171">
        <v>400</v>
      </c>
    </row>
    <row r="172" spans="1:7">
      <c r="A172" t="s">
        <v>437</v>
      </c>
      <c r="B172" t="s">
        <v>438</v>
      </c>
      <c r="C172">
        <v>6143</v>
      </c>
      <c r="D172">
        <v>1477</v>
      </c>
      <c r="E172">
        <v>254</v>
      </c>
      <c r="F172">
        <v>81</v>
      </c>
      <c r="G172">
        <v>287</v>
      </c>
    </row>
    <row r="173" spans="1:7">
      <c r="A173" t="s">
        <v>439</v>
      </c>
      <c r="B173" t="s">
        <v>440</v>
      </c>
      <c r="C173">
        <v>326137</v>
      </c>
      <c r="D173">
        <v>17271</v>
      </c>
      <c r="E173">
        <v>257</v>
      </c>
      <c r="F173">
        <v>257</v>
      </c>
      <c r="G173">
        <v>629</v>
      </c>
    </row>
    <row r="174" spans="1:7">
      <c r="A174" t="s">
        <v>441</v>
      </c>
      <c r="B174" t="s">
        <v>442</v>
      </c>
      <c r="C174">
        <v>8748</v>
      </c>
      <c r="D174">
        <v>2276</v>
      </c>
      <c r="E174">
        <v>183</v>
      </c>
      <c r="F174">
        <v>183</v>
      </c>
      <c r="G174">
        <v>341</v>
      </c>
    </row>
    <row r="175" spans="1:7">
      <c r="A175" t="s">
        <v>443</v>
      </c>
      <c r="B175" t="s">
        <v>444</v>
      </c>
      <c r="C175">
        <v>1042100</v>
      </c>
      <c r="D175">
        <v>70162</v>
      </c>
      <c r="E175">
        <v>1770</v>
      </c>
      <c r="F175">
        <v>1409</v>
      </c>
      <c r="G175">
        <v>2905</v>
      </c>
    </row>
    <row r="176" spans="1:7">
      <c r="A176" t="s">
        <v>445</v>
      </c>
      <c r="B176" t="s">
        <v>446</v>
      </c>
      <c r="C176">
        <v>16564</v>
      </c>
      <c r="D176">
        <v>4640</v>
      </c>
      <c r="E176">
        <v>841</v>
      </c>
      <c r="F176">
        <v>748</v>
      </c>
      <c r="G176">
        <v>1046</v>
      </c>
    </row>
    <row r="177" spans="1:7">
      <c r="A177" t="s">
        <v>447</v>
      </c>
      <c r="B177" t="s">
        <v>448</v>
      </c>
      <c r="C177">
        <v>247369</v>
      </c>
      <c r="D177">
        <v>16142</v>
      </c>
      <c r="E177">
        <v>428</v>
      </c>
      <c r="F177">
        <v>174</v>
      </c>
      <c r="G177">
        <v>557</v>
      </c>
    </row>
    <row r="178" spans="1:7">
      <c r="A178" t="s">
        <v>449</v>
      </c>
      <c r="B178" t="s">
        <v>450</v>
      </c>
      <c r="C178">
        <v>8313</v>
      </c>
      <c r="D178">
        <v>2199</v>
      </c>
      <c r="E178">
        <v>406</v>
      </c>
      <c r="F178">
        <v>156</v>
      </c>
      <c r="G178">
        <v>480</v>
      </c>
    </row>
    <row r="179" spans="1:7">
      <c r="A179" t="s">
        <v>451</v>
      </c>
      <c r="B179" t="s">
        <v>452</v>
      </c>
      <c r="C179">
        <v>9582</v>
      </c>
      <c r="D179">
        <v>1537</v>
      </c>
      <c r="E179">
        <v>0</v>
      </c>
      <c r="F179">
        <v>0</v>
      </c>
      <c r="G179">
        <v>0</v>
      </c>
    </row>
    <row r="180" spans="1:7">
      <c r="A180" t="s">
        <v>453</v>
      </c>
      <c r="B180" t="s">
        <v>454</v>
      </c>
      <c r="C180">
        <v>1863</v>
      </c>
      <c r="D180">
        <v>693</v>
      </c>
      <c r="E180">
        <v>225</v>
      </c>
      <c r="F180">
        <v>225</v>
      </c>
      <c r="G180">
        <v>225</v>
      </c>
    </row>
    <row r="181" spans="1:7">
      <c r="A181" t="s">
        <v>455</v>
      </c>
      <c r="B181" t="s">
        <v>456</v>
      </c>
      <c r="C181">
        <v>28276377</v>
      </c>
      <c r="D181">
        <v>2681015</v>
      </c>
      <c r="E181">
        <v>96624</v>
      </c>
      <c r="F181">
        <v>80311</v>
      </c>
      <c r="G181">
        <v>158263</v>
      </c>
    </row>
    <row r="182" spans="1:7">
      <c r="A182" t="s">
        <v>457</v>
      </c>
      <c r="B182" t="s">
        <v>458</v>
      </c>
      <c r="C182">
        <v>189024</v>
      </c>
      <c r="D182">
        <v>51162</v>
      </c>
      <c r="E182">
        <v>9309</v>
      </c>
      <c r="F182">
        <v>8884</v>
      </c>
      <c r="G182">
        <v>11522</v>
      </c>
    </row>
    <row r="183" spans="1:7">
      <c r="A183" t="s">
        <v>459</v>
      </c>
      <c r="B183" t="s">
        <v>460</v>
      </c>
      <c r="C183">
        <v>7746327</v>
      </c>
      <c r="D183">
        <v>843100</v>
      </c>
      <c r="E183">
        <v>26803</v>
      </c>
      <c r="F183">
        <v>20290</v>
      </c>
      <c r="G183">
        <v>47305</v>
      </c>
    </row>
    <row r="184" spans="1:7">
      <c r="A184" t="s">
        <v>461</v>
      </c>
      <c r="B184" t="s">
        <v>462</v>
      </c>
      <c r="C184">
        <v>85547</v>
      </c>
      <c r="D184">
        <v>26288</v>
      </c>
      <c r="E184">
        <v>4650</v>
      </c>
      <c r="F184">
        <v>4197</v>
      </c>
      <c r="G184">
        <v>5979</v>
      </c>
    </row>
    <row r="185" spans="1:7">
      <c r="A185" t="s">
        <v>463</v>
      </c>
      <c r="B185" t="s">
        <v>464</v>
      </c>
      <c r="C185">
        <v>7201181</v>
      </c>
      <c r="D185">
        <v>713431</v>
      </c>
      <c r="E185">
        <v>23579</v>
      </c>
      <c r="F185">
        <v>18135</v>
      </c>
      <c r="G185">
        <v>42727</v>
      </c>
    </row>
    <row r="186" spans="1:7">
      <c r="A186" t="s">
        <v>465</v>
      </c>
      <c r="B186" t="s">
        <v>466</v>
      </c>
      <c r="C186">
        <v>83650</v>
      </c>
      <c r="D186">
        <v>25180</v>
      </c>
      <c r="E186">
        <v>4356</v>
      </c>
      <c r="F186">
        <v>4059</v>
      </c>
      <c r="G186">
        <v>5533</v>
      </c>
    </row>
    <row r="187" spans="1:7">
      <c r="A187" t="s">
        <v>467</v>
      </c>
      <c r="B187" t="s">
        <v>468</v>
      </c>
      <c r="C187">
        <v>2887598</v>
      </c>
      <c r="D187">
        <v>274011</v>
      </c>
      <c r="E187">
        <v>8728</v>
      </c>
      <c r="F187">
        <v>6487</v>
      </c>
      <c r="G187">
        <v>17525</v>
      </c>
    </row>
    <row r="188" spans="1:7">
      <c r="A188" t="s">
        <v>469</v>
      </c>
      <c r="B188" t="s">
        <v>470</v>
      </c>
      <c r="C188">
        <v>49164</v>
      </c>
      <c r="D188">
        <v>15663</v>
      </c>
      <c r="E188">
        <v>3021</v>
      </c>
      <c r="F188">
        <v>2183</v>
      </c>
      <c r="G188">
        <v>3858</v>
      </c>
    </row>
    <row r="189" spans="1:7">
      <c r="A189" t="s">
        <v>471</v>
      </c>
      <c r="B189" t="s">
        <v>472</v>
      </c>
      <c r="C189">
        <v>513699</v>
      </c>
      <c r="D189">
        <v>51156</v>
      </c>
      <c r="E189">
        <v>1370</v>
      </c>
      <c r="F189">
        <v>1106</v>
      </c>
      <c r="G189">
        <v>3886</v>
      </c>
    </row>
    <row r="190" spans="1:7">
      <c r="A190" t="s">
        <v>473</v>
      </c>
      <c r="B190" t="s">
        <v>474</v>
      </c>
      <c r="C190">
        <v>20973</v>
      </c>
      <c r="D190">
        <v>6029</v>
      </c>
      <c r="E190">
        <v>706</v>
      </c>
      <c r="F190">
        <v>626</v>
      </c>
      <c r="G190">
        <v>1703</v>
      </c>
    </row>
    <row r="191" spans="1:7">
      <c r="A191" t="s">
        <v>475</v>
      </c>
      <c r="B191" t="s">
        <v>476</v>
      </c>
      <c r="C191">
        <v>63225</v>
      </c>
      <c r="D191">
        <v>3594</v>
      </c>
      <c r="E191">
        <v>173</v>
      </c>
      <c r="F191">
        <v>173</v>
      </c>
      <c r="G191">
        <v>221</v>
      </c>
    </row>
    <row r="192" spans="1:7">
      <c r="A192" t="s">
        <v>477</v>
      </c>
      <c r="B192" t="s">
        <v>478</v>
      </c>
      <c r="C192">
        <v>5697</v>
      </c>
      <c r="D192">
        <v>1189</v>
      </c>
      <c r="E192">
        <v>211</v>
      </c>
      <c r="F192">
        <v>211</v>
      </c>
      <c r="G192">
        <v>223</v>
      </c>
    </row>
    <row r="193" spans="1:7">
      <c r="A193" t="s">
        <v>479</v>
      </c>
      <c r="B193" t="s">
        <v>480</v>
      </c>
      <c r="C193">
        <v>4132289</v>
      </c>
      <c r="D193">
        <v>406914</v>
      </c>
      <c r="E193">
        <v>13755</v>
      </c>
      <c r="F193">
        <v>11239</v>
      </c>
      <c r="G193">
        <v>22535</v>
      </c>
    </row>
    <row r="194" spans="1:7">
      <c r="A194" t="s">
        <v>481</v>
      </c>
      <c r="B194" t="s">
        <v>482</v>
      </c>
      <c r="C194">
        <v>59519</v>
      </c>
      <c r="D194">
        <v>19046</v>
      </c>
      <c r="E194">
        <v>3212</v>
      </c>
      <c r="F194">
        <v>3246</v>
      </c>
      <c r="G194">
        <v>3952</v>
      </c>
    </row>
    <row r="195" spans="1:7">
      <c r="A195" t="s">
        <v>483</v>
      </c>
      <c r="B195" t="s">
        <v>484</v>
      </c>
      <c r="C195">
        <v>545146</v>
      </c>
      <c r="D195">
        <v>129669</v>
      </c>
      <c r="E195">
        <v>3224</v>
      </c>
      <c r="F195">
        <v>2155</v>
      </c>
      <c r="G195">
        <v>4578</v>
      </c>
    </row>
    <row r="196" spans="1:7">
      <c r="A196" t="s">
        <v>485</v>
      </c>
      <c r="B196" t="s">
        <v>486</v>
      </c>
      <c r="C196">
        <v>17965</v>
      </c>
      <c r="D196">
        <v>8845</v>
      </c>
      <c r="E196">
        <v>1802</v>
      </c>
      <c r="F196">
        <v>1151</v>
      </c>
      <c r="G196">
        <v>2033</v>
      </c>
    </row>
    <row r="197" spans="1:7">
      <c r="A197" t="s">
        <v>487</v>
      </c>
      <c r="B197" t="s">
        <v>488</v>
      </c>
      <c r="C197">
        <v>15827429</v>
      </c>
      <c r="D197">
        <v>1523835</v>
      </c>
      <c r="E197">
        <v>61836</v>
      </c>
      <c r="F197">
        <v>53097</v>
      </c>
      <c r="G197">
        <v>96931</v>
      </c>
    </row>
    <row r="198" spans="1:7">
      <c r="A198" t="s">
        <v>489</v>
      </c>
      <c r="B198" t="s">
        <v>490</v>
      </c>
      <c r="C198">
        <v>107242</v>
      </c>
      <c r="D198">
        <v>31297</v>
      </c>
      <c r="E198">
        <v>5359</v>
      </c>
      <c r="F198">
        <v>5346</v>
      </c>
      <c r="G198">
        <v>7087</v>
      </c>
    </row>
    <row r="199" spans="1:7">
      <c r="A199" t="s">
        <v>491</v>
      </c>
      <c r="B199" t="s">
        <v>492</v>
      </c>
      <c r="C199">
        <v>12466345</v>
      </c>
      <c r="D199">
        <v>971948</v>
      </c>
      <c r="E199">
        <v>43132</v>
      </c>
      <c r="F199">
        <v>37157</v>
      </c>
      <c r="G199">
        <v>66565</v>
      </c>
    </row>
    <row r="200" spans="1:7">
      <c r="A200" t="s">
        <v>493</v>
      </c>
      <c r="B200" t="s">
        <v>494</v>
      </c>
      <c r="C200">
        <v>84811</v>
      </c>
      <c r="D200">
        <v>23872</v>
      </c>
      <c r="E200">
        <v>4352</v>
      </c>
      <c r="F200">
        <v>4376</v>
      </c>
      <c r="G200">
        <v>5179</v>
      </c>
    </row>
    <row r="201" spans="1:7">
      <c r="A201" t="s">
        <v>495</v>
      </c>
      <c r="B201" t="s">
        <v>496</v>
      </c>
      <c r="C201">
        <v>6909462</v>
      </c>
      <c r="D201">
        <v>638889</v>
      </c>
      <c r="E201">
        <v>29573</v>
      </c>
      <c r="F201">
        <v>25238</v>
      </c>
      <c r="G201">
        <v>45563</v>
      </c>
    </row>
    <row r="202" spans="1:7">
      <c r="A202" t="s">
        <v>497</v>
      </c>
      <c r="B202" t="s">
        <v>498</v>
      </c>
      <c r="C202">
        <v>58183</v>
      </c>
      <c r="D202">
        <v>17710</v>
      </c>
      <c r="E202">
        <v>3872</v>
      </c>
      <c r="F202">
        <v>3606</v>
      </c>
      <c r="G202">
        <v>4452</v>
      </c>
    </row>
    <row r="203" spans="1:7">
      <c r="A203" t="s">
        <v>499</v>
      </c>
      <c r="B203" t="s">
        <v>500</v>
      </c>
      <c r="C203">
        <v>2033006</v>
      </c>
      <c r="D203">
        <v>171657</v>
      </c>
      <c r="E203">
        <v>8325</v>
      </c>
      <c r="F203">
        <v>7973</v>
      </c>
      <c r="G203">
        <v>14114</v>
      </c>
    </row>
    <row r="204" spans="1:7">
      <c r="A204" t="s">
        <v>501</v>
      </c>
      <c r="B204" t="s">
        <v>502</v>
      </c>
      <c r="C204">
        <v>31369</v>
      </c>
      <c r="D204">
        <v>9453</v>
      </c>
      <c r="E204">
        <v>1608</v>
      </c>
      <c r="F204">
        <v>1621</v>
      </c>
      <c r="G204">
        <v>2075</v>
      </c>
    </row>
    <row r="205" spans="1:7">
      <c r="A205" t="s">
        <v>503</v>
      </c>
      <c r="B205" t="s">
        <v>504</v>
      </c>
      <c r="C205">
        <v>937652</v>
      </c>
      <c r="D205">
        <v>63374</v>
      </c>
      <c r="E205">
        <v>1241</v>
      </c>
      <c r="F205">
        <v>667</v>
      </c>
      <c r="G205">
        <v>2239</v>
      </c>
    </row>
    <row r="206" spans="1:7">
      <c r="A206" t="s">
        <v>505</v>
      </c>
      <c r="B206" t="s">
        <v>506</v>
      </c>
      <c r="C206">
        <v>18907</v>
      </c>
      <c r="D206">
        <v>5147</v>
      </c>
      <c r="E206">
        <v>628</v>
      </c>
      <c r="F206">
        <v>434</v>
      </c>
      <c r="G206">
        <v>912</v>
      </c>
    </row>
    <row r="207" spans="1:7">
      <c r="A207" t="s">
        <v>507</v>
      </c>
      <c r="B207" t="s">
        <v>508</v>
      </c>
      <c r="C207">
        <v>3570902</v>
      </c>
      <c r="D207">
        <v>153166</v>
      </c>
      <c r="E207">
        <v>5219</v>
      </c>
      <c r="F207">
        <v>4443</v>
      </c>
      <c r="G207">
        <v>7512</v>
      </c>
    </row>
    <row r="208" spans="1:7">
      <c r="A208" t="s">
        <v>509</v>
      </c>
      <c r="B208" t="s">
        <v>510</v>
      </c>
      <c r="C208">
        <v>45074</v>
      </c>
      <c r="D208">
        <v>9762</v>
      </c>
      <c r="E208">
        <v>1637</v>
      </c>
      <c r="F208">
        <v>1620</v>
      </c>
      <c r="G208">
        <v>1914</v>
      </c>
    </row>
    <row r="209" spans="1:7">
      <c r="A209" t="s">
        <v>511</v>
      </c>
      <c r="B209" t="s">
        <v>512</v>
      </c>
      <c r="C209">
        <v>3361084</v>
      </c>
      <c r="D209">
        <v>551887</v>
      </c>
      <c r="E209">
        <v>18704</v>
      </c>
      <c r="F209">
        <v>15940</v>
      </c>
      <c r="G209">
        <v>30366</v>
      </c>
    </row>
    <row r="210" spans="1:7">
      <c r="A210" t="s">
        <v>513</v>
      </c>
      <c r="B210" t="s">
        <v>514</v>
      </c>
      <c r="C210">
        <v>46591</v>
      </c>
      <c r="D210">
        <v>17431</v>
      </c>
      <c r="E210">
        <v>3140</v>
      </c>
      <c r="F210">
        <v>2687</v>
      </c>
      <c r="G210">
        <v>4377</v>
      </c>
    </row>
    <row r="211" spans="1:7">
      <c r="A211" t="s">
        <v>515</v>
      </c>
      <c r="B211" t="s">
        <v>516</v>
      </c>
      <c r="C211">
        <v>4702621</v>
      </c>
      <c r="D211">
        <v>314080</v>
      </c>
      <c r="E211">
        <v>7985</v>
      </c>
      <c r="F211">
        <v>6924</v>
      </c>
      <c r="G211">
        <v>14027</v>
      </c>
    </row>
    <row r="212" spans="1:7">
      <c r="A212" t="s">
        <v>517</v>
      </c>
      <c r="B212" t="s">
        <v>518</v>
      </c>
      <c r="C212">
        <v>39842</v>
      </c>
      <c r="D212">
        <v>10096</v>
      </c>
      <c r="E212">
        <v>1600</v>
      </c>
      <c r="F212">
        <v>1654</v>
      </c>
      <c r="G212">
        <v>2177</v>
      </c>
    </row>
    <row r="213" spans="1:7">
      <c r="A213" t="s">
        <v>519</v>
      </c>
      <c r="B213" t="s">
        <v>520</v>
      </c>
      <c r="C213">
        <v>4662883</v>
      </c>
      <c r="D213">
        <v>306931</v>
      </c>
      <c r="E213">
        <v>7454</v>
      </c>
      <c r="F213">
        <v>6393</v>
      </c>
      <c r="G213">
        <v>13496</v>
      </c>
    </row>
    <row r="214" spans="1:7">
      <c r="A214" t="s">
        <v>521</v>
      </c>
      <c r="B214" t="s">
        <v>522</v>
      </c>
      <c r="C214">
        <v>40170</v>
      </c>
      <c r="D214">
        <v>9941</v>
      </c>
      <c r="E214">
        <v>1429</v>
      </c>
      <c r="F214">
        <v>1522</v>
      </c>
      <c r="G214">
        <v>2130</v>
      </c>
    </row>
    <row r="215" spans="1:7">
      <c r="A215" t="s">
        <v>523</v>
      </c>
      <c r="B215" t="s">
        <v>524</v>
      </c>
      <c r="C215">
        <v>913386</v>
      </c>
      <c r="D215">
        <v>54009</v>
      </c>
      <c r="E215">
        <v>2104</v>
      </c>
      <c r="F215">
        <v>1785</v>
      </c>
      <c r="G215">
        <v>4088</v>
      </c>
    </row>
    <row r="216" spans="1:7">
      <c r="A216" t="s">
        <v>525</v>
      </c>
      <c r="B216" t="s">
        <v>526</v>
      </c>
      <c r="C216">
        <v>15744</v>
      </c>
      <c r="D216">
        <v>3829</v>
      </c>
      <c r="E216">
        <v>694</v>
      </c>
      <c r="F216">
        <v>687</v>
      </c>
      <c r="G216">
        <v>1140</v>
      </c>
    </row>
    <row r="217" spans="1:7">
      <c r="A217" t="s">
        <v>527</v>
      </c>
      <c r="B217" t="s">
        <v>528</v>
      </c>
      <c r="C217">
        <v>1566679</v>
      </c>
      <c r="D217">
        <v>81128</v>
      </c>
      <c r="E217">
        <v>1963</v>
      </c>
      <c r="F217">
        <v>1604</v>
      </c>
      <c r="G217">
        <v>3730</v>
      </c>
    </row>
    <row r="218" spans="1:7">
      <c r="A218" t="s">
        <v>529</v>
      </c>
      <c r="B218" t="s">
        <v>530</v>
      </c>
      <c r="C218">
        <v>20221</v>
      </c>
      <c r="D218">
        <v>5157</v>
      </c>
      <c r="E218">
        <v>904</v>
      </c>
      <c r="F218">
        <v>867</v>
      </c>
      <c r="G218">
        <v>1281</v>
      </c>
    </row>
    <row r="219" spans="1:7">
      <c r="A219" t="s">
        <v>531</v>
      </c>
      <c r="B219" t="s">
        <v>532</v>
      </c>
      <c r="C219">
        <v>4594361</v>
      </c>
      <c r="D219">
        <v>299239</v>
      </c>
      <c r="E219">
        <v>7342</v>
      </c>
      <c r="F219">
        <v>6136</v>
      </c>
      <c r="G219">
        <v>13120</v>
      </c>
    </row>
    <row r="220" spans="1:7">
      <c r="A220" t="s">
        <v>533</v>
      </c>
      <c r="B220" t="s">
        <v>534</v>
      </c>
      <c r="C220">
        <v>40107</v>
      </c>
      <c r="D220">
        <v>9718</v>
      </c>
      <c r="E220">
        <v>1440</v>
      </c>
      <c r="F220">
        <v>1487</v>
      </c>
      <c r="G220">
        <v>2142</v>
      </c>
    </row>
    <row r="221" spans="1:7">
      <c r="A221" t="s">
        <v>535</v>
      </c>
      <c r="B221" t="s">
        <v>536</v>
      </c>
      <c r="C221">
        <v>733227</v>
      </c>
      <c r="D221">
        <v>49478</v>
      </c>
      <c r="E221">
        <v>1005</v>
      </c>
      <c r="F221">
        <v>1109</v>
      </c>
      <c r="G221">
        <v>1837</v>
      </c>
    </row>
    <row r="222" spans="1:7">
      <c r="A222" t="s">
        <v>537</v>
      </c>
      <c r="B222" t="s">
        <v>538</v>
      </c>
      <c r="C222">
        <v>15070</v>
      </c>
      <c r="D222">
        <v>4404</v>
      </c>
      <c r="E222">
        <v>543</v>
      </c>
      <c r="F222">
        <v>560</v>
      </c>
      <c r="G222">
        <v>713</v>
      </c>
    </row>
    <row r="223" spans="1:7">
      <c r="A223" t="s">
        <v>539</v>
      </c>
      <c r="B223" t="s">
        <v>540</v>
      </c>
      <c r="C223">
        <v>39738</v>
      </c>
      <c r="D223">
        <v>7149</v>
      </c>
      <c r="E223">
        <v>531</v>
      </c>
      <c r="F223">
        <v>531</v>
      </c>
      <c r="G223">
        <v>531</v>
      </c>
    </row>
    <row r="224" spans="1:7">
      <c r="A224" t="s">
        <v>541</v>
      </c>
      <c r="B224" t="s">
        <v>542</v>
      </c>
      <c r="C224">
        <v>3995</v>
      </c>
      <c r="D224">
        <v>2218</v>
      </c>
      <c r="E224">
        <v>576</v>
      </c>
      <c r="F224">
        <v>576</v>
      </c>
      <c r="G224">
        <v>576</v>
      </c>
    </row>
    <row r="225" spans="1:7">
      <c r="A225" t="s">
        <v>543</v>
      </c>
      <c r="B225" t="s">
        <v>544</v>
      </c>
      <c r="C225">
        <v>26877269</v>
      </c>
      <c r="D225">
        <v>2423717</v>
      </c>
      <c r="E225">
        <v>85277</v>
      </c>
      <c r="F225">
        <v>71940</v>
      </c>
      <c r="G225">
        <v>148472</v>
      </c>
    </row>
    <row r="226" spans="1:7">
      <c r="A226" t="s">
        <v>545</v>
      </c>
      <c r="B226" t="s">
        <v>546</v>
      </c>
      <c r="C226">
        <v>157130</v>
      </c>
      <c r="D226">
        <v>52037</v>
      </c>
      <c r="E226">
        <v>10079</v>
      </c>
      <c r="F226">
        <v>8979</v>
      </c>
      <c r="G226">
        <v>12479</v>
      </c>
    </row>
    <row r="227" spans="1:7">
      <c r="A227" t="s">
        <v>547</v>
      </c>
      <c r="B227" t="s">
        <v>548</v>
      </c>
      <c r="C227">
        <v>7014155</v>
      </c>
      <c r="D227">
        <v>695606</v>
      </c>
      <c r="E227">
        <v>22348</v>
      </c>
      <c r="F227">
        <v>15654</v>
      </c>
      <c r="G227">
        <v>40730</v>
      </c>
    </row>
    <row r="228" spans="1:7">
      <c r="A228" t="s">
        <v>549</v>
      </c>
      <c r="B228" t="s">
        <v>550</v>
      </c>
      <c r="C228">
        <v>72221</v>
      </c>
      <c r="D228">
        <v>23135</v>
      </c>
      <c r="E228">
        <v>3865</v>
      </c>
      <c r="F228">
        <v>2980</v>
      </c>
      <c r="G228">
        <v>5441</v>
      </c>
    </row>
    <row r="229" spans="1:7">
      <c r="A229" t="s">
        <v>551</v>
      </c>
      <c r="B229" t="s">
        <v>552</v>
      </c>
      <c r="C229">
        <v>6548372</v>
      </c>
      <c r="D229">
        <v>598138</v>
      </c>
      <c r="E229">
        <v>19748</v>
      </c>
      <c r="F229">
        <v>13482</v>
      </c>
      <c r="G229">
        <v>35930</v>
      </c>
    </row>
    <row r="230" spans="1:7">
      <c r="A230" t="s">
        <v>553</v>
      </c>
      <c r="B230" t="s">
        <v>554</v>
      </c>
      <c r="C230">
        <v>71775</v>
      </c>
      <c r="D230">
        <v>21207</v>
      </c>
      <c r="E230">
        <v>3746</v>
      </c>
      <c r="F230">
        <v>2877</v>
      </c>
      <c r="G230">
        <v>5282</v>
      </c>
    </row>
    <row r="231" spans="1:7">
      <c r="A231" t="s">
        <v>555</v>
      </c>
      <c r="B231" t="s">
        <v>556</v>
      </c>
      <c r="C231">
        <v>3553796</v>
      </c>
      <c r="D231">
        <v>319020</v>
      </c>
      <c r="E231">
        <v>14232</v>
      </c>
      <c r="F231">
        <v>9679</v>
      </c>
      <c r="G231">
        <v>24346</v>
      </c>
    </row>
    <row r="232" spans="1:7">
      <c r="A232" t="s">
        <v>557</v>
      </c>
      <c r="B232" t="s">
        <v>558</v>
      </c>
      <c r="C232">
        <v>53173</v>
      </c>
      <c r="D232">
        <v>15536</v>
      </c>
      <c r="E232">
        <v>3331</v>
      </c>
      <c r="F232">
        <v>2542</v>
      </c>
      <c r="G232">
        <v>4274</v>
      </c>
    </row>
    <row r="233" spans="1:7">
      <c r="A233" t="s">
        <v>559</v>
      </c>
      <c r="B233" t="s">
        <v>560</v>
      </c>
      <c r="C233">
        <v>535241</v>
      </c>
      <c r="D233">
        <v>49121</v>
      </c>
      <c r="E233">
        <v>2227</v>
      </c>
      <c r="F233">
        <v>1308</v>
      </c>
      <c r="G233">
        <v>2634</v>
      </c>
    </row>
    <row r="234" spans="1:7">
      <c r="A234" t="s">
        <v>561</v>
      </c>
      <c r="B234" t="s">
        <v>562</v>
      </c>
      <c r="C234">
        <v>18987</v>
      </c>
      <c r="D234">
        <v>6331</v>
      </c>
      <c r="E234">
        <v>1160</v>
      </c>
      <c r="F234">
        <v>684</v>
      </c>
      <c r="G234">
        <v>1208</v>
      </c>
    </row>
    <row r="235" spans="1:7">
      <c r="A235" t="s">
        <v>563</v>
      </c>
      <c r="B235" t="s">
        <v>564</v>
      </c>
      <c r="C235">
        <v>49412</v>
      </c>
      <c r="D235">
        <v>3578</v>
      </c>
      <c r="E235">
        <v>0</v>
      </c>
      <c r="F235">
        <v>40</v>
      </c>
      <c r="G235">
        <v>173</v>
      </c>
    </row>
    <row r="236" spans="1:7">
      <c r="A236" t="s">
        <v>565</v>
      </c>
      <c r="B236" t="s">
        <v>566</v>
      </c>
      <c r="C236">
        <v>5706</v>
      </c>
      <c r="D236">
        <v>1482</v>
      </c>
      <c r="E236">
        <v>225</v>
      </c>
      <c r="F236">
        <v>66</v>
      </c>
      <c r="G236">
        <v>220</v>
      </c>
    </row>
    <row r="237" spans="1:7">
      <c r="A237" t="s">
        <v>567</v>
      </c>
      <c r="B237" t="s">
        <v>568</v>
      </c>
      <c r="C237">
        <v>2701812</v>
      </c>
      <c r="D237">
        <v>240392</v>
      </c>
      <c r="E237">
        <v>3822</v>
      </c>
      <c r="F237">
        <v>2827</v>
      </c>
      <c r="G237">
        <v>10479</v>
      </c>
    </row>
    <row r="238" spans="1:7">
      <c r="A238" t="s">
        <v>569</v>
      </c>
      <c r="B238" t="s">
        <v>570</v>
      </c>
      <c r="C238">
        <v>39373</v>
      </c>
      <c r="D238">
        <v>14257</v>
      </c>
      <c r="E238">
        <v>1368</v>
      </c>
      <c r="F238">
        <v>1251</v>
      </c>
      <c r="G238">
        <v>2966</v>
      </c>
    </row>
    <row r="239" spans="1:7">
      <c r="A239" t="s">
        <v>571</v>
      </c>
      <c r="B239" t="s">
        <v>572</v>
      </c>
      <c r="C239">
        <v>465783</v>
      </c>
      <c r="D239">
        <v>97468</v>
      </c>
      <c r="E239">
        <v>2600</v>
      </c>
      <c r="F239">
        <v>2172</v>
      </c>
      <c r="G239">
        <v>4800</v>
      </c>
    </row>
    <row r="240" spans="1:7">
      <c r="A240" t="s">
        <v>573</v>
      </c>
      <c r="B240" t="s">
        <v>574</v>
      </c>
      <c r="C240">
        <v>20341</v>
      </c>
      <c r="D240">
        <v>10075</v>
      </c>
      <c r="E240">
        <v>1153</v>
      </c>
      <c r="F240">
        <v>1078</v>
      </c>
      <c r="G240">
        <v>1738</v>
      </c>
    </row>
    <row r="241" spans="1:7">
      <c r="A241" t="s">
        <v>575</v>
      </c>
      <c r="B241" t="s">
        <v>576</v>
      </c>
      <c r="C241">
        <v>15280469</v>
      </c>
      <c r="D241">
        <v>1411750</v>
      </c>
      <c r="E241">
        <v>54154</v>
      </c>
      <c r="F241">
        <v>49093</v>
      </c>
      <c r="G241">
        <v>91646</v>
      </c>
    </row>
    <row r="242" spans="1:7">
      <c r="A242" t="s">
        <v>577</v>
      </c>
      <c r="B242" t="s">
        <v>578</v>
      </c>
      <c r="C242">
        <v>97983</v>
      </c>
      <c r="D242">
        <v>30271</v>
      </c>
      <c r="E242">
        <v>6385</v>
      </c>
      <c r="F242">
        <v>6105</v>
      </c>
      <c r="G242">
        <v>7479</v>
      </c>
    </row>
    <row r="243" spans="1:7">
      <c r="A243" t="s">
        <v>579</v>
      </c>
      <c r="B243" t="s">
        <v>580</v>
      </c>
      <c r="C243">
        <v>12590444</v>
      </c>
      <c r="D243">
        <v>973857</v>
      </c>
      <c r="E243">
        <v>41090</v>
      </c>
      <c r="F243">
        <v>36896</v>
      </c>
      <c r="G243">
        <v>67778</v>
      </c>
    </row>
    <row r="244" spans="1:7">
      <c r="A244" t="s">
        <v>581</v>
      </c>
      <c r="B244" t="s">
        <v>582</v>
      </c>
      <c r="C244">
        <v>81020</v>
      </c>
      <c r="D244">
        <v>23857</v>
      </c>
      <c r="E244">
        <v>5028</v>
      </c>
      <c r="F244">
        <v>4657</v>
      </c>
      <c r="G244">
        <v>5924</v>
      </c>
    </row>
    <row r="245" spans="1:7">
      <c r="A245" t="s">
        <v>583</v>
      </c>
      <c r="B245" t="s">
        <v>584</v>
      </c>
      <c r="C245">
        <v>8270776</v>
      </c>
      <c r="D245">
        <v>716234</v>
      </c>
      <c r="E245">
        <v>31481</v>
      </c>
      <c r="F245">
        <v>27761</v>
      </c>
      <c r="G245">
        <v>52491</v>
      </c>
    </row>
    <row r="246" spans="1:7">
      <c r="A246" t="s">
        <v>585</v>
      </c>
      <c r="B246" t="s">
        <v>586</v>
      </c>
      <c r="C246">
        <v>63826</v>
      </c>
      <c r="D246">
        <v>20772</v>
      </c>
      <c r="E246">
        <v>4182</v>
      </c>
      <c r="F246">
        <v>3890</v>
      </c>
      <c r="G246">
        <v>4701</v>
      </c>
    </row>
    <row r="247" spans="1:7">
      <c r="A247" t="s">
        <v>587</v>
      </c>
      <c r="B247" t="s">
        <v>588</v>
      </c>
      <c r="C247">
        <v>1936017</v>
      </c>
      <c r="D247">
        <v>149264</v>
      </c>
      <c r="E247">
        <v>7310</v>
      </c>
      <c r="F247">
        <v>6652</v>
      </c>
      <c r="G247">
        <v>9990</v>
      </c>
    </row>
    <row r="248" spans="1:7">
      <c r="A248" t="s">
        <v>589</v>
      </c>
      <c r="B248" t="s">
        <v>590</v>
      </c>
      <c r="C248">
        <v>29990</v>
      </c>
      <c r="D248">
        <v>8652</v>
      </c>
      <c r="E248">
        <v>1927</v>
      </c>
      <c r="F248">
        <v>1793</v>
      </c>
      <c r="G248">
        <v>2099</v>
      </c>
    </row>
    <row r="249" spans="1:7">
      <c r="A249" t="s">
        <v>591</v>
      </c>
      <c r="B249" t="s">
        <v>592</v>
      </c>
      <c r="C249">
        <v>666385</v>
      </c>
      <c r="D249">
        <v>47047</v>
      </c>
      <c r="E249">
        <v>645</v>
      </c>
      <c r="F249">
        <v>896</v>
      </c>
      <c r="G249">
        <v>2429</v>
      </c>
    </row>
    <row r="250" spans="1:7">
      <c r="A250" t="s">
        <v>593</v>
      </c>
      <c r="B250" t="s">
        <v>594</v>
      </c>
      <c r="C250">
        <v>15944</v>
      </c>
      <c r="D250">
        <v>3934</v>
      </c>
      <c r="E250">
        <v>401</v>
      </c>
      <c r="F250">
        <v>633</v>
      </c>
      <c r="G250">
        <v>981</v>
      </c>
    </row>
    <row r="251" spans="1:7">
      <c r="A251" t="s">
        <v>595</v>
      </c>
      <c r="B251" t="s">
        <v>596</v>
      </c>
      <c r="C251">
        <v>2490178</v>
      </c>
      <c r="D251">
        <v>108437</v>
      </c>
      <c r="E251">
        <v>3328</v>
      </c>
      <c r="F251">
        <v>2842</v>
      </c>
      <c r="G251">
        <v>5777</v>
      </c>
    </row>
    <row r="252" spans="1:7">
      <c r="A252" t="s">
        <v>597</v>
      </c>
      <c r="B252" t="s">
        <v>598</v>
      </c>
      <c r="C252">
        <v>34439</v>
      </c>
      <c r="D252">
        <v>7551</v>
      </c>
      <c r="E252">
        <v>1405</v>
      </c>
      <c r="F252">
        <v>1299</v>
      </c>
      <c r="G252">
        <v>1631</v>
      </c>
    </row>
    <row r="253" spans="1:7">
      <c r="A253" t="s">
        <v>599</v>
      </c>
      <c r="B253" t="s">
        <v>600</v>
      </c>
      <c r="C253">
        <v>2690025</v>
      </c>
      <c r="D253">
        <v>437893</v>
      </c>
      <c r="E253">
        <v>13064</v>
      </c>
      <c r="F253">
        <v>12197</v>
      </c>
      <c r="G253">
        <v>23868</v>
      </c>
    </row>
    <row r="254" spans="1:7">
      <c r="A254" t="s">
        <v>601</v>
      </c>
      <c r="B254" t="s">
        <v>602</v>
      </c>
      <c r="C254">
        <v>42307</v>
      </c>
      <c r="D254">
        <v>17661</v>
      </c>
      <c r="E254">
        <v>3560</v>
      </c>
      <c r="F254">
        <v>3551</v>
      </c>
      <c r="G254">
        <v>4778</v>
      </c>
    </row>
    <row r="255" spans="1:7">
      <c r="A255" t="s">
        <v>603</v>
      </c>
      <c r="B255" t="s">
        <v>604</v>
      </c>
      <c r="C255">
        <v>4582645</v>
      </c>
      <c r="D255">
        <v>316361</v>
      </c>
      <c r="E255">
        <v>8775</v>
      </c>
      <c r="F255">
        <v>7193</v>
      </c>
      <c r="G255">
        <v>16096</v>
      </c>
    </row>
    <row r="256" spans="1:7">
      <c r="A256" t="s">
        <v>605</v>
      </c>
      <c r="B256" t="s">
        <v>606</v>
      </c>
      <c r="C256">
        <v>35978</v>
      </c>
      <c r="D256">
        <v>10846</v>
      </c>
      <c r="E256">
        <v>2243</v>
      </c>
      <c r="F256">
        <v>2027</v>
      </c>
      <c r="G256">
        <v>2541</v>
      </c>
    </row>
    <row r="257" spans="1:7">
      <c r="A257" t="s">
        <v>607</v>
      </c>
      <c r="B257" t="s">
        <v>608</v>
      </c>
      <c r="C257">
        <v>4543265</v>
      </c>
      <c r="D257">
        <v>308890</v>
      </c>
      <c r="E257">
        <v>8534</v>
      </c>
      <c r="F257">
        <v>6952</v>
      </c>
      <c r="G257">
        <v>15855</v>
      </c>
    </row>
    <row r="258" spans="1:7">
      <c r="A258" t="s">
        <v>609</v>
      </c>
      <c r="B258" t="s">
        <v>610</v>
      </c>
      <c r="C258">
        <v>35881</v>
      </c>
      <c r="D258">
        <v>10894</v>
      </c>
      <c r="E258">
        <v>2131</v>
      </c>
      <c r="F258">
        <v>1899</v>
      </c>
      <c r="G258">
        <v>2482</v>
      </c>
    </row>
    <row r="259" spans="1:7">
      <c r="A259" t="s">
        <v>611</v>
      </c>
      <c r="B259" t="s">
        <v>612</v>
      </c>
      <c r="C259">
        <v>1105107</v>
      </c>
      <c r="D259">
        <v>71191</v>
      </c>
      <c r="E259">
        <v>3204</v>
      </c>
      <c r="F259">
        <v>2782</v>
      </c>
      <c r="G259">
        <v>5473</v>
      </c>
    </row>
    <row r="260" spans="1:7">
      <c r="A260" t="s">
        <v>613</v>
      </c>
      <c r="B260" t="s">
        <v>614</v>
      </c>
      <c r="C260">
        <v>17165</v>
      </c>
      <c r="D260">
        <v>5156</v>
      </c>
      <c r="E260">
        <v>1088</v>
      </c>
      <c r="F260">
        <v>1043</v>
      </c>
      <c r="G260">
        <v>1356</v>
      </c>
    </row>
    <row r="261" spans="1:7">
      <c r="A261" t="s">
        <v>615</v>
      </c>
      <c r="B261" t="s">
        <v>616</v>
      </c>
      <c r="C261">
        <v>1577569</v>
      </c>
      <c r="D261">
        <v>86224</v>
      </c>
      <c r="E261">
        <v>3018</v>
      </c>
      <c r="F261">
        <v>2026</v>
      </c>
      <c r="G261">
        <v>5404</v>
      </c>
    </row>
    <row r="262" spans="1:7">
      <c r="A262" t="s">
        <v>617</v>
      </c>
      <c r="B262" t="s">
        <v>618</v>
      </c>
      <c r="C262">
        <v>23942</v>
      </c>
      <c r="D262">
        <v>6454</v>
      </c>
      <c r="E262">
        <v>1050</v>
      </c>
      <c r="F262">
        <v>794</v>
      </c>
      <c r="G262">
        <v>1320</v>
      </c>
    </row>
    <row r="263" spans="1:7">
      <c r="A263" t="s">
        <v>619</v>
      </c>
      <c r="B263" t="s">
        <v>620</v>
      </c>
      <c r="C263">
        <v>4462463</v>
      </c>
      <c r="D263">
        <v>298032</v>
      </c>
      <c r="E263">
        <v>7980</v>
      </c>
      <c r="F263">
        <v>6398</v>
      </c>
      <c r="G263">
        <v>15114</v>
      </c>
    </row>
    <row r="264" spans="1:7">
      <c r="A264" t="s">
        <v>621</v>
      </c>
      <c r="B264" t="s">
        <v>622</v>
      </c>
      <c r="C264">
        <v>35782</v>
      </c>
      <c r="D264">
        <v>10775</v>
      </c>
      <c r="E264">
        <v>2024</v>
      </c>
      <c r="F264">
        <v>1786</v>
      </c>
      <c r="G264">
        <v>2366</v>
      </c>
    </row>
    <row r="265" spans="1:7">
      <c r="A265" t="s">
        <v>623</v>
      </c>
      <c r="B265" t="s">
        <v>624</v>
      </c>
      <c r="C265">
        <v>556428</v>
      </c>
      <c r="D265">
        <v>40768</v>
      </c>
      <c r="E265">
        <v>1589</v>
      </c>
      <c r="F265">
        <v>1450</v>
      </c>
      <c r="G265">
        <v>2049</v>
      </c>
    </row>
    <row r="266" spans="1:7">
      <c r="A266" t="s">
        <v>625</v>
      </c>
      <c r="B266" t="s">
        <v>626</v>
      </c>
      <c r="C266">
        <v>13111</v>
      </c>
      <c r="D266">
        <v>4193</v>
      </c>
      <c r="E266">
        <v>855</v>
      </c>
      <c r="F266">
        <v>830</v>
      </c>
      <c r="G266">
        <v>959</v>
      </c>
    </row>
    <row r="267" spans="1:7">
      <c r="A267" t="s">
        <v>627</v>
      </c>
      <c r="B267" t="s">
        <v>628</v>
      </c>
      <c r="C267">
        <v>39380</v>
      </c>
      <c r="D267">
        <v>7471</v>
      </c>
      <c r="E267">
        <v>241</v>
      </c>
      <c r="F267">
        <v>241</v>
      </c>
      <c r="G267">
        <v>241</v>
      </c>
    </row>
    <row r="268" spans="1:7">
      <c r="A268" t="s">
        <v>629</v>
      </c>
      <c r="B268" t="s">
        <v>630</v>
      </c>
      <c r="C268">
        <v>3646</v>
      </c>
      <c r="D268">
        <v>1889</v>
      </c>
      <c r="E268">
        <v>288</v>
      </c>
      <c r="F268">
        <v>288</v>
      </c>
      <c r="G268">
        <v>288</v>
      </c>
    </row>
    <row r="269" spans="1:7">
      <c r="A269" t="s">
        <v>631</v>
      </c>
      <c r="B269" t="s">
        <v>632</v>
      </c>
      <c r="C269">
        <v>24135880</v>
      </c>
      <c r="D269">
        <v>2114514</v>
      </c>
      <c r="E269">
        <v>66724</v>
      </c>
      <c r="F269">
        <v>47641</v>
      </c>
      <c r="G269">
        <v>136018</v>
      </c>
    </row>
    <row r="270" spans="1:7">
      <c r="A270" t="s">
        <v>633</v>
      </c>
      <c r="B270" t="s">
        <v>634</v>
      </c>
      <c r="C270">
        <v>147889</v>
      </c>
      <c r="D270">
        <v>46347</v>
      </c>
      <c r="E270">
        <v>9742</v>
      </c>
      <c r="F270">
        <v>6427</v>
      </c>
      <c r="G270">
        <v>14729</v>
      </c>
    </row>
    <row r="271" spans="1:7">
      <c r="A271" t="s">
        <v>635</v>
      </c>
      <c r="B271" t="s">
        <v>636</v>
      </c>
      <c r="C271">
        <v>5936679</v>
      </c>
      <c r="D271">
        <v>579427</v>
      </c>
      <c r="E271">
        <v>15230</v>
      </c>
      <c r="F271">
        <v>8216</v>
      </c>
      <c r="G271">
        <v>33837</v>
      </c>
    </row>
    <row r="272" spans="1:7">
      <c r="A272" t="s">
        <v>637</v>
      </c>
      <c r="B272" t="s">
        <v>638</v>
      </c>
      <c r="C272">
        <v>64184</v>
      </c>
      <c r="D272">
        <v>22565</v>
      </c>
      <c r="E272">
        <v>3827</v>
      </c>
      <c r="F272">
        <v>2145</v>
      </c>
      <c r="G272">
        <v>5697</v>
      </c>
    </row>
    <row r="273" spans="1:7">
      <c r="A273" t="s">
        <v>639</v>
      </c>
      <c r="B273" t="s">
        <v>640</v>
      </c>
      <c r="C273">
        <v>5593519</v>
      </c>
      <c r="D273">
        <v>499718</v>
      </c>
      <c r="E273">
        <v>12321</v>
      </c>
      <c r="F273">
        <v>7435</v>
      </c>
      <c r="G273">
        <v>28656</v>
      </c>
    </row>
    <row r="274" spans="1:7">
      <c r="A274" t="s">
        <v>641</v>
      </c>
      <c r="B274" t="s">
        <v>642</v>
      </c>
      <c r="C274">
        <v>62532</v>
      </c>
      <c r="D274">
        <v>22141</v>
      </c>
      <c r="E274">
        <v>3354</v>
      </c>
      <c r="F274">
        <v>2085</v>
      </c>
      <c r="G274">
        <v>5035</v>
      </c>
    </row>
    <row r="275" spans="1:7">
      <c r="A275" t="s">
        <v>643</v>
      </c>
      <c r="B275" t="s">
        <v>644</v>
      </c>
      <c r="C275">
        <v>3624501</v>
      </c>
      <c r="D275">
        <v>324270</v>
      </c>
      <c r="E275">
        <v>8164</v>
      </c>
      <c r="F275">
        <v>5346</v>
      </c>
      <c r="G275">
        <v>20636</v>
      </c>
    </row>
    <row r="276" spans="1:7">
      <c r="A276" t="s">
        <v>645</v>
      </c>
      <c r="B276" t="s">
        <v>646</v>
      </c>
      <c r="C276">
        <v>53210</v>
      </c>
      <c r="D276">
        <v>18076</v>
      </c>
      <c r="E276">
        <v>2550</v>
      </c>
      <c r="F276">
        <v>1881</v>
      </c>
      <c r="G276">
        <v>4214</v>
      </c>
    </row>
    <row r="277" spans="1:7">
      <c r="A277" t="s">
        <v>647</v>
      </c>
      <c r="B277" t="s">
        <v>648</v>
      </c>
      <c r="C277">
        <v>501870</v>
      </c>
      <c r="D277">
        <v>41731</v>
      </c>
      <c r="E277">
        <v>980</v>
      </c>
      <c r="F277">
        <v>637</v>
      </c>
      <c r="G277">
        <v>2378</v>
      </c>
    </row>
    <row r="278" spans="1:7">
      <c r="A278" t="s">
        <v>649</v>
      </c>
      <c r="B278" t="s">
        <v>650</v>
      </c>
      <c r="C278">
        <v>18116</v>
      </c>
      <c r="D278">
        <v>6050</v>
      </c>
      <c r="E278">
        <v>622</v>
      </c>
      <c r="F278">
        <v>478</v>
      </c>
      <c r="G278">
        <v>987</v>
      </c>
    </row>
    <row r="279" spans="1:7">
      <c r="A279" t="s">
        <v>651</v>
      </c>
      <c r="B279" t="s">
        <v>652</v>
      </c>
      <c r="C279">
        <v>26099</v>
      </c>
      <c r="D279">
        <v>1569</v>
      </c>
      <c r="E279">
        <v>0</v>
      </c>
      <c r="F279">
        <v>0</v>
      </c>
      <c r="G279">
        <v>0</v>
      </c>
    </row>
    <row r="280" spans="1:7">
      <c r="A280" t="s">
        <v>653</v>
      </c>
      <c r="B280" t="s">
        <v>654</v>
      </c>
      <c r="C280">
        <v>4246</v>
      </c>
      <c r="D280">
        <v>778</v>
      </c>
      <c r="E280">
        <v>225</v>
      </c>
      <c r="F280">
        <v>225</v>
      </c>
      <c r="G280">
        <v>225</v>
      </c>
    </row>
    <row r="281" spans="1:7">
      <c r="A281" t="s">
        <v>655</v>
      </c>
      <c r="B281" t="s">
        <v>656</v>
      </c>
      <c r="C281">
        <v>1644903</v>
      </c>
      <c r="D281">
        <v>140238</v>
      </c>
      <c r="E281">
        <v>3358</v>
      </c>
      <c r="F281">
        <v>1348</v>
      </c>
      <c r="G281">
        <v>5922</v>
      </c>
    </row>
    <row r="282" spans="1:7">
      <c r="A282" t="s">
        <v>657</v>
      </c>
      <c r="B282" t="s">
        <v>658</v>
      </c>
      <c r="C282">
        <v>31993</v>
      </c>
      <c r="D282">
        <v>12187</v>
      </c>
      <c r="E282">
        <v>1715</v>
      </c>
      <c r="F282">
        <v>768</v>
      </c>
      <c r="G282">
        <v>2157</v>
      </c>
    </row>
    <row r="283" spans="1:7">
      <c r="A283" t="s">
        <v>659</v>
      </c>
      <c r="B283" t="s">
        <v>660</v>
      </c>
      <c r="C283">
        <v>343160</v>
      </c>
      <c r="D283">
        <v>79709</v>
      </c>
      <c r="E283">
        <v>2909</v>
      </c>
      <c r="F283">
        <v>781</v>
      </c>
      <c r="G283">
        <v>5181</v>
      </c>
    </row>
    <row r="284" spans="1:7">
      <c r="A284" t="s">
        <v>661</v>
      </c>
      <c r="B284" t="s">
        <v>662</v>
      </c>
      <c r="C284">
        <v>15064</v>
      </c>
      <c r="D284">
        <v>8158</v>
      </c>
      <c r="E284">
        <v>2363</v>
      </c>
      <c r="F284">
        <v>588</v>
      </c>
      <c r="G284">
        <v>2624</v>
      </c>
    </row>
    <row r="285" spans="1:7">
      <c r="A285" t="s">
        <v>663</v>
      </c>
      <c r="B285" t="s">
        <v>664</v>
      </c>
      <c r="C285">
        <v>14058630</v>
      </c>
      <c r="D285">
        <v>1262411</v>
      </c>
      <c r="E285">
        <v>45657</v>
      </c>
      <c r="F285">
        <v>34465</v>
      </c>
      <c r="G285">
        <v>87815</v>
      </c>
    </row>
    <row r="286" spans="1:7">
      <c r="A286" t="s">
        <v>665</v>
      </c>
      <c r="B286" t="s">
        <v>666</v>
      </c>
      <c r="C286">
        <v>87107</v>
      </c>
      <c r="D286">
        <v>28589</v>
      </c>
      <c r="E286">
        <v>6524</v>
      </c>
      <c r="F286">
        <v>4918</v>
      </c>
      <c r="G286">
        <v>10126</v>
      </c>
    </row>
    <row r="287" spans="1:7">
      <c r="A287" t="s">
        <v>667</v>
      </c>
      <c r="B287" t="s">
        <v>668</v>
      </c>
      <c r="C287">
        <v>12035589</v>
      </c>
      <c r="D287">
        <v>951868</v>
      </c>
      <c r="E287">
        <v>36084</v>
      </c>
      <c r="F287">
        <v>28207</v>
      </c>
      <c r="G287">
        <v>70472</v>
      </c>
    </row>
    <row r="288" spans="1:7">
      <c r="A288" t="s">
        <v>669</v>
      </c>
      <c r="B288" t="s">
        <v>670</v>
      </c>
      <c r="C288">
        <v>76650</v>
      </c>
      <c r="D288">
        <v>21687</v>
      </c>
      <c r="E288">
        <v>5525</v>
      </c>
      <c r="F288">
        <v>4352</v>
      </c>
      <c r="G288">
        <v>8661</v>
      </c>
    </row>
    <row r="289" spans="1:7">
      <c r="A289" t="s">
        <v>671</v>
      </c>
      <c r="B289" t="s">
        <v>672</v>
      </c>
      <c r="C289">
        <v>8696725</v>
      </c>
      <c r="D289">
        <v>742912</v>
      </c>
      <c r="E289">
        <v>28967</v>
      </c>
      <c r="F289">
        <v>22507</v>
      </c>
      <c r="G289">
        <v>55186</v>
      </c>
    </row>
    <row r="290" spans="1:7">
      <c r="A290" t="s">
        <v>673</v>
      </c>
      <c r="B290" t="s">
        <v>674</v>
      </c>
      <c r="C290">
        <v>58040</v>
      </c>
      <c r="D290">
        <v>17773</v>
      </c>
      <c r="E290">
        <v>4752</v>
      </c>
      <c r="F290">
        <v>3737</v>
      </c>
      <c r="G290">
        <v>7150</v>
      </c>
    </row>
    <row r="291" spans="1:7">
      <c r="A291" t="s">
        <v>675</v>
      </c>
      <c r="B291" t="s">
        <v>676</v>
      </c>
      <c r="C291">
        <v>1719300</v>
      </c>
      <c r="D291">
        <v>131133</v>
      </c>
      <c r="E291">
        <v>5365</v>
      </c>
      <c r="F291">
        <v>4386</v>
      </c>
      <c r="G291">
        <v>10848</v>
      </c>
    </row>
    <row r="292" spans="1:7">
      <c r="A292" t="s">
        <v>677</v>
      </c>
      <c r="B292" t="s">
        <v>678</v>
      </c>
      <c r="C292">
        <v>34990</v>
      </c>
      <c r="D292">
        <v>8223</v>
      </c>
      <c r="E292">
        <v>1413</v>
      </c>
      <c r="F292">
        <v>1277</v>
      </c>
      <c r="G292">
        <v>1844</v>
      </c>
    </row>
    <row r="293" spans="1:7">
      <c r="A293" t="s">
        <v>679</v>
      </c>
      <c r="B293" t="s">
        <v>680</v>
      </c>
      <c r="C293">
        <v>515747</v>
      </c>
      <c r="D293">
        <v>35717</v>
      </c>
      <c r="E293">
        <v>336</v>
      </c>
      <c r="F293">
        <v>283</v>
      </c>
      <c r="G293">
        <v>2956</v>
      </c>
    </row>
    <row r="294" spans="1:7">
      <c r="A294" t="s">
        <v>681</v>
      </c>
      <c r="B294" t="s">
        <v>682</v>
      </c>
      <c r="C294">
        <v>15514</v>
      </c>
      <c r="D294">
        <v>3889</v>
      </c>
      <c r="E294">
        <v>306</v>
      </c>
      <c r="F294">
        <v>300</v>
      </c>
      <c r="G294">
        <v>1577</v>
      </c>
    </row>
    <row r="295" spans="1:7">
      <c r="A295" t="s">
        <v>683</v>
      </c>
      <c r="B295" t="s">
        <v>684</v>
      </c>
      <c r="C295">
        <v>1712429</v>
      </c>
      <c r="D295">
        <v>75675</v>
      </c>
      <c r="E295">
        <v>2512</v>
      </c>
      <c r="F295">
        <v>1745</v>
      </c>
      <c r="G295">
        <v>5703</v>
      </c>
    </row>
    <row r="296" spans="1:7">
      <c r="A296" t="s">
        <v>685</v>
      </c>
      <c r="B296" t="s">
        <v>686</v>
      </c>
      <c r="C296">
        <v>28036</v>
      </c>
      <c r="D296">
        <v>6293</v>
      </c>
      <c r="E296">
        <v>1144</v>
      </c>
      <c r="F296">
        <v>898</v>
      </c>
      <c r="G296">
        <v>2812</v>
      </c>
    </row>
    <row r="297" spans="1:7">
      <c r="A297" t="s">
        <v>687</v>
      </c>
      <c r="B297" t="s">
        <v>688</v>
      </c>
      <c r="C297">
        <v>2023041</v>
      </c>
      <c r="D297">
        <v>310543</v>
      </c>
      <c r="E297">
        <v>9573</v>
      </c>
      <c r="F297">
        <v>6258</v>
      </c>
      <c r="G297">
        <v>17343</v>
      </c>
    </row>
    <row r="298" spans="1:7">
      <c r="A298" t="s">
        <v>689</v>
      </c>
      <c r="B298" t="s">
        <v>690</v>
      </c>
      <c r="C298">
        <v>35397</v>
      </c>
      <c r="D298">
        <v>14874</v>
      </c>
      <c r="E298">
        <v>2779</v>
      </c>
      <c r="F298">
        <v>1910</v>
      </c>
      <c r="G298">
        <v>4241</v>
      </c>
    </row>
    <row r="299" spans="1:7">
      <c r="A299" t="s">
        <v>691</v>
      </c>
      <c r="B299" t="s">
        <v>692</v>
      </c>
      <c r="C299">
        <v>4140571</v>
      </c>
      <c r="D299">
        <v>272676</v>
      </c>
      <c r="E299">
        <v>5837</v>
      </c>
      <c r="F299">
        <v>4960</v>
      </c>
      <c r="G299">
        <v>14366</v>
      </c>
    </row>
    <row r="300" spans="1:7">
      <c r="A300" t="s">
        <v>693</v>
      </c>
      <c r="B300" t="s">
        <v>694</v>
      </c>
      <c r="C300">
        <v>35105</v>
      </c>
      <c r="D300">
        <v>9441</v>
      </c>
      <c r="E300">
        <v>1471</v>
      </c>
      <c r="F300">
        <v>1396</v>
      </c>
      <c r="G300">
        <v>2315</v>
      </c>
    </row>
    <row r="301" spans="1:7">
      <c r="A301" t="s">
        <v>695</v>
      </c>
      <c r="B301" t="s">
        <v>696</v>
      </c>
      <c r="C301">
        <v>4109023</v>
      </c>
      <c r="D301">
        <v>268890</v>
      </c>
      <c r="E301">
        <v>5823</v>
      </c>
      <c r="F301">
        <v>4960</v>
      </c>
      <c r="G301">
        <v>14352</v>
      </c>
    </row>
    <row r="302" spans="1:7">
      <c r="A302" t="s">
        <v>697</v>
      </c>
      <c r="B302" t="s">
        <v>698</v>
      </c>
      <c r="C302">
        <v>34530</v>
      </c>
      <c r="D302">
        <v>9521</v>
      </c>
      <c r="E302">
        <v>1469</v>
      </c>
      <c r="F302">
        <v>1396</v>
      </c>
      <c r="G302">
        <v>2314</v>
      </c>
    </row>
    <row r="303" spans="1:7">
      <c r="A303" t="s">
        <v>699</v>
      </c>
      <c r="B303" t="s">
        <v>700</v>
      </c>
      <c r="C303">
        <v>1179687</v>
      </c>
      <c r="D303">
        <v>70596</v>
      </c>
      <c r="E303">
        <v>1902</v>
      </c>
      <c r="F303">
        <v>1616</v>
      </c>
      <c r="G303">
        <v>3858</v>
      </c>
    </row>
    <row r="304" spans="1:7">
      <c r="A304" t="s">
        <v>701</v>
      </c>
      <c r="B304" t="s">
        <v>702</v>
      </c>
      <c r="C304">
        <v>17609</v>
      </c>
      <c r="D304">
        <v>5311</v>
      </c>
      <c r="E304">
        <v>725</v>
      </c>
      <c r="F304">
        <v>714</v>
      </c>
      <c r="G304">
        <v>1009</v>
      </c>
    </row>
    <row r="305" spans="1:7">
      <c r="A305" t="s">
        <v>703</v>
      </c>
      <c r="B305" t="s">
        <v>704</v>
      </c>
      <c r="C305">
        <v>1438465</v>
      </c>
      <c r="D305">
        <v>74872</v>
      </c>
      <c r="E305">
        <v>2061</v>
      </c>
      <c r="F305">
        <v>1663</v>
      </c>
      <c r="G305">
        <v>4279</v>
      </c>
    </row>
    <row r="306" spans="1:7">
      <c r="A306" t="s">
        <v>705</v>
      </c>
      <c r="B306" t="s">
        <v>706</v>
      </c>
      <c r="C306">
        <v>20041</v>
      </c>
      <c r="D306">
        <v>4980</v>
      </c>
      <c r="E306">
        <v>1012</v>
      </c>
      <c r="F306">
        <v>947</v>
      </c>
      <c r="G306">
        <v>1432</v>
      </c>
    </row>
    <row r="307" spans="1:7">
      <c r="A307" t="s">
        <v>707</v>
      </c>
      <c r="B307" t="s">
        <v>708</v>
      </c>
      <c r="C307">
        <v>4018746</v>
      </c>
      <c r="D307">
        <v>261932</v>
      </c>
      <c r="E307">
        <v>5604</v>
      </c>
      <c r="F307">
        <v>4741</v>
      </c>
      <c r="G307">
        <v>14133</v>
      </c>
    </row>
    <row r="308" spans="1:7">
      <c r="A308" t="s">
        <v>709</v>
      </c>
      <c r="B308" t="s">
        <v>710</v>
      </c>
      <c r="C308">
        <v>33909</v>
      </c>
      <c r="D308">
        <v>9395</v>
      </c>
      <c r="E308">
        <v>1496</v>
      </c>
      <c r="F308">
        <v>1394</v>
      </c>
      <c r="G308">
        <v>2311</v>
      </c>
    </row>
    <row r="309" spans="1:7">
      <c r="A309" t="s">
        <v>711</v>
      </c>
      <c r="B309" t="s">
        <v>712</v>
      </c>
      <c r="C309">
        <v>436699</v>
      </c>
      <c r="D309">
        <v>30332</v>
      </c>
      <c r="E309">
        <v>562</v>
      </c>
      <c r="F309">
        <v>357</v>
      </c>
      <c r="G309">
        <v>1103</v>
      </c>
    </row>
    <row r="310" spans="1:7">
      <c r="A310" t="s">
        <v>713</v>
      </c>
      <c r="B310" t="s">
        <v>714</v>
      </c>
      <c r="C310">
        <v>11851</v>
      </c>
      <c r="D310">
        <v>3356</v>
      </c>
      <c r="E310">
        <v>431</v>
      </c>
      <c r="F310">
        <v>380</v>
      </c>
      <c r="G310">
        <v>526</v>
      </c>
    </row>
    <row r="311" spans="1:7">
      <c r="A311" t="s">
        <v>715</v>
      </c>
      <c r="B311" t="s">
        <v>716</v>
      </c>
      <c r="C311">
        <v>31548</v>
      </c>
      <c r="D311">
        <v>3786</v>
      </c>
      <c r="E311">
        <v>14</v>
      </c>
      <c r="F311">
        <v>0</v>
      </c>
      <c r="G311">
        <v>14</v>
      </c>
    </row>
    <row r="312" spans="1:7">
      <c r="A312" t="s">
        <v>717</v>
      </c>
      <c r="B312" t="s">
        <v>718</v>
      </c>
      <c r="C312">
        <v>3854</v>
      </c>
      <c r="D312">
        <v>1315</v>
      </c>
      <c r="E312">
        <v>25</v>
      </c>
      <c r="F312">
        <v>225</v>
      </c>
      <c r="G312">
        <v>25</v>
      </c>
    </row>
    <row r="313" spans="1:7">
      <c r="A313" t="s">
        <v>719</v>
      </c>
      <c r="B313" t="s">
        <v>720</v>
      </c>
      <c r="C313">
        <v>43434407</v>
      </c>
      <c r="D313">
        <v>3781414</v>
      </c>
      <c r="E313">
        <v>170818</v>
      </c>
      <c r="F313">
        <v>130573</v>
      </c>
      <c r="G313">
        <v>310383</v>
      </c>
    </row>
    <row r="314" spans="1:7">
      <c r="A314" t="s">
        <v>721</v>
      </c>
      <c r="B314" t="s">
        <v>722</v>
      </c>
      <c r="C314">
        <v>157020</v>
      </c>
      <c r="D314">
        <v>55710</v>
      </c>
      <c r="E314">
        <v>12449</v>
      </c>
      <c r="F314">
        <v>10661</v>
      </c>
      <c r="G314">
        <v>17954</v>
      </c>
    </row>
    <row r="315" spans="1:7">
      <c r="A315" t="s">
        <v>723</v>
      </c>
      <c r="B315" t="s">
        <v>724</v>
      </c>
      <c r="C315">
        <v>9730185</v>
      </c>
      <c r="D315">
        <v>956012</v>
      </c>
      <c r="E315">
        <v>38059</v>
      </c>
      <c r="F315">
        <v>25405</v>
      </c>
      <c r="G315">
        <v>81879</v>
      </c>
    </row>
    <row r="316" spans="1:7">
      <c r="A316" t="s">
        <v>725</v>
      </c>
      <c r="B316" t="s">
        <v>726</v>
      </c>
      <c r="C316">
        <v>63954</v>
      </c>
      <c r="D316">
        <v>24160</v>
      </c>
      <c r="E316">
        <v>5456</v>
      </c>
      <c r="F316">
        <v>4586</v>
      </c>
      <c r="G316">
        <v>7997</v>
      </c>
    </row>
    <row r="317" spans="1:7">
      <c r="A317" t="s">
        <v>727</v>
      </c>
      <c r="B317" t="s">
        <v>728</v>
      </c>
      <c r="C317">
        <v>9326607</v>
      </c>
      <c r="D317">
        <v>865068</v>
      </c>
      <c r="E317">
        <v>36098</v>
      </c>
      <c r="F317">
        <v>23327</v>
      </c>
      <c r="G317">
        <v>77275</v>
      </c>
    </row>
    <row r="318" spans="1:7">
      <c r="A318" t="s">
        <v>729</v>
      </c>
      <c r="B318" t="s">
        <v>730</v>
      </c>
      <c r="C318">
        <v>62218</v>
      </c>
      <c r="D318">
        <v>23399</v>
      </c>
      <c r="E318">
        <v>5390</v>
      </c>
      <c r="F318">
        <v>4424</v>
      </c>
      <c r="G318">
        <v>7627</v>
      </c>
    </row>
    <row r="319" spans="1:7">
      <c r="A319" t="s">
        <v>731</v>
      </c>
      <c r="B319" t="s">
        <v>732</v>
      </c>
      <c r="C319">
        <v>7015533</v>
      </c>
      <c r="D319">
        <v>649715</v>
      </c>
      <c r="E319">
        <v>28415</v>
      </c>
      <c r="F319">
        <v>20610</v>
      </c>
      <c r="G319">
        <v>61175</v>
      </c>
    </row>
    <row r="320" spans="1:7">
      <c r="A320" t="s">
        <v>733</v>
      </c>
      <c r="B320" t="s">
        <v>734</v>
      </c>
      <c r="C320">
        <v>60063</v>
      </c>
      <c r="D320">
        <v>21177</v>
      </c>
      <c r="E320">
        <v>4458</v>
      </c>
      <c r="F320">
        <v>4306</v>
      </c>
      <c r="G320">
        <v>7035</v>
      </c>
    </row>
    <row r="321" spans="1:7">
      <c r="A321" t="s">
        <v>735</v>
      </c>
      <c r="B321" t="s">
        <v>736</v>
      </c>
      <c r="C321">
        <v>842333</v>
      </c>
      <c r="D321">
        <v>76284</v>
      </c>
      <c r="E321">
        <v>3180</v>
      </c>
      <c r="F321">
        <v>1295</v>
      </c>
      <c r="G321">
        <v>6955</v>
      </c>
    </row>
    <row r="322" spans="1:7">
      <c r="A322" t="s">
        <v>737</v>
      </c>
      <c r="B322" t="s">
        <v>738</v>
      </c>
      <c r="C322">
        <v>20714</v>
      </c>
      <c r="D322">
        <v>6982</v>
      </c>
      <c r="E322">
        <v>1209</v>
      </c>
      <c r="F322">
        <v>613</v>
      </c>
      <c r="G322">
        <v>2204</v>
      </c>
    </row>
    <row r="323" spans="1:7">
      <c r="A323" t="s">
        <v>739</v>
      </c>
      <c r="B323" t="s">
        <v>740</v>
      </c>
      <c r="C323">
        <v>29815</v>
      </c>
      <c r="D323">
        <v>3726</v>
      </c>
      <c r="E323">
        <v>39</v>
      </c>
      <c r="F323">
        <v>0</v>
      </c>
      <c r="G323">
        <v>68</v>
      </c>
    </row>
    <row r="324" spans="1:7">
      <c r="A324" t="s">
        <v>741</v>
      </c>
      <c r="B324" t="s">
        <v>742</v>
      </c>
      <c r="C324">
        <v>3253</v>
      </c>
      <c r="D324">
        <v>1243</v>
      </c>
      <c r="E324">
        <v>67</v>
      </c>
      <c r="F324">
        <v>225</v>
      </c>
      <c r="G324">
        <v>87</v>
      </c>
    </row>
    <row r="325" spans="1:7">
      <c r="A325" t="s">
        <v>743</v>
      </c>
      <c r="B325" t="s">
        <v>744</v>
      </c>
      <c r="C325">
        <v>1675046</v>
      </c>
      <c r="D325">
        <v>146611</v>
      </c>
      <c r="E325">
        <v>5181</v>
      </c>
      <c r="F325">
        <v>2462</v>
      </c>
      <c r="G325">
        <v>11057</v>
      </c>
    </row>
    <row r="326" spans="1:7">
      <c r="A326" t="s">
        <v>745</v>
      </c>
      <c r="B326" t="s">
        <v>746</v>
      </c>
      <c r="C326">
        <v>29397</v>
      </c>
      <c r="D326">
        <v>10155</v>
      </c>
      <c r="E326">
        <v>2253</v>
      </c>
      <c r="F326">
        <v>1262</v>
      </c>
      <c r="G326">
        <v>3239</v>
      </c>
    </row>
    <row r="327" spans="1:7">
      <c r="A327" t="s">
        <v>747</v>
      </c>
      <c r="B327" t="s">
        <v>748</v>
      </c>
      <c r="C327">
        <v>403578</v>
      </c>
      <c r="D327">
        <v>90944</v>
      </c>
      <c r="E327">
        <v>1961</v>
      </c>
      <c r="F327">
        <v>2078</v>
      </c>
      <c r="G327">
        <v>4604</v>
      </c>
    </row>
    <row r="328" spans="1:7">
      <c r="A328" t="s">
        <v>749</v>
      </c>
      <c r="B328" t="s">
        <v>750</v>
      </c>
      <c r="C328">
        <v>16924</v>
      </c>
      <c r="D328">
        <v>9223</v>
      </c>
      <c r="E328">
        <v>1363</v>
      </c>
      <c r="F328">
        <v>1367</v>
      </c>
      <c r="G328">
        <v>1914</v>
      </c>
    </row>
    <row r="329" spans="1:7">
      <c r="A329" t="s">
        <v>751</v>
      </c>
      <c r="B329" t="s">
        <v>752</v>
      </c>
      <c r="C329">
        <v>26701713</v>
      </c>
      <c r="D329">
        <v>2362726</v>
      </c>
      <c r="E329">
        <v>120267</v>
      </c>
      <c r="F329">
        <v>95431</v>
      </c>
      <c r="G329">
        <v>200849</v>
      </c>
    </row>
    <row r="330" spans="1:7">
      <c r="A330" t="s">
        <v>753</v>
      </c>
      <c r="B330" t="s">
        <v>754</v>
      </c>
      <c r="C330">
        <v>107669</v>
      </c>
      <c r="D330">
        <v>34848</v>
      </c>
      <c r="E330">
        <v>8215</v>
      </c>
      <c r="F330">
        <v>7261</v>
      </c>
      <c r="G330">
        <v>11801</v>
      </c>
    </row>
    <row r="331" spans="1:7">
      <c r="A331" t="s">
        <v>755</v>
      </c>
      <c r="B331" t="s">
        <v>756</v>
      </c>
      <c r="C331">
        <v>23877008</v>
      </c>
      <c r="D331">
        <v>1900694</v>
      </c>
      <c r="E331">
        <v>103357</v>
      </c>
      <c r="F331">
        <v>81884</v>
      </c>
      <c r="G331">
        <v>171797</v>
      </c>
    </row>
    <row r="332" spans="1:7">
      <c r="A332" t="s">
        <v>757</v>
      </c>
      <c r="B332" t="s">
        <v>758</v>
      </c>
      <c r="C332">
        <v>103211</v>
      </c>
      <c r="D332">
        <v>28608</v>
      </c>
      <c r="E332">
        <v>7107</v>
      </c>
      <c r="F332">
        <v>5989</v>
      </c>
      <c r="G332">
        <v>10169</v>
      </c>
    </row>
    <row r="333" spans="1:7">
      <c r="A333" t="s">
        <v>759</v>
      </c>
      <c r="B333" t="s">
        <v>760</v>
      </c>
      <c r="C333">
        <v>18860205</v>
      </c>
      <c r="D333">
        <v>1566150</v>
      </c>
      <c r="E333">
        <v>82942</v>
      </c>
      <c r="F333">
        <v>67473</v>
      </c>
      <c r="G333">
        <v>142184</v>
      </c>
    </row>
    <row r="334" spans="1:7">
      <c r="A334" t="s">
        <v>761</v>
      </c>
      <c r="B334" t="s">
        <v>762</v>
      </c>
      <c r="C334">
        <v>89938</v>
      </c>
      <c r="D334">
        <v>26120</v>
      </c>
      <c r="E334">
        <v>6609</v>
      </c>
      <c r="F334">
        <v>5418</v>
      </c>
      <c r="G334">
        <v>9393</v>
      </c>
    </row>
    <row r="335" spans="1:7">
      <c r="A335" t="s">
        <v>763</v>
      </c>
      <c r="B335" t="s">
        <v>764</v>
      </c>
      <c r="C335">
        <v>3053745</v>
      </c>
      <c r="D335">
        <v>237005</v>
      </c>
      <c r="E335">
        <v>17352</v>
      </c>
      <c r="F335">
        <v>13944</v>
      </c>
      <c r="G335">
        <v>25242</v>
      </c>
    </row>
    <row r="336" spans="1:7">
      <c r="A336" t="s">
        <v>765</v>
      </c>
      <c r="B336" t="s">
        <v>766</v>
      </c>
      <c r="C336">
        <v>42083</v>
      </c>
      <c r="D336">
        <v>11363</v>
      </c>
      <c r="E336">
        <v>2692</v>
      </c>
      <c r="F336">
        <v>2484</v>
      </c>
      <c r="G336">
        <v>3353</v>
      </c>
    </row>
    <row r="337" spans="1:7">
      <c r="A337" t="s">
        <v>767</v>
      </c>
      <c r="B337" t="s">
        <v>768</v>
      </c>
      <c r="C337">
        <v>744911</v>
      </c>
      <c r="D337">
        <v>54159</v>
      </c>
      <c r="E337">
        <v>2781</v>
      </c>
      <c r="F337">
        <v>898</v>
      </c>
      <c r="G337">
        <v>4049</v>
      </c>
    </row>
    <row r="338" spans="1:7">
      <c r="A338" t="s">
        <v>769</v>
      </c>
      <c r="B338" t="s">
        <v>770</v>
      </c>
      <c r="C338">
        <v>15541</v>
      </c>
      <c r="D338">
        <v>5031</v>
      </c>
      <c r="E338">
        <v>1322</v>
      </c>
      <c r="F338">
        <v>565</v>
      </c>
      <c r="G338">
        <v>1429</v>
      </c>
    </row>
    <row r="339" spans="1:7">
      <c r="A339" t="s">
        <v>771</v>
      </c>
      <c r="B339" t="s">
        <v>772</v>
      </c>
      <c r="C339">
        <v>2211477</v>
      </c>
      <c r="D339">
        <v>93149</v>
      </c>
      <c r="E339">
        <v>5410</v>
      </c>
      <c r="F339">
        <v>2738</v>
      </c>
      <c r="G339">
        <v>7645</v>
      </c>
    </row>
    <row r="340" spans="1:7">
      <c r="A340" t="s">
        <v>773</v>
      </c>
      <c r="B340" t="s">
        <v>774</v>
      </c>
      <c r="C340">
        <v>30605</v>
      </c>
      <c r="D340">
        <v>7653</v>
      </c>
      <c r="E340">
        <v>1883</v>
      </c>
      <c r="F340">
        <v>1188</v>
      </c>
      <c r="G340">
        <v>2339</v>
      </c>
    </row>
    <row r="341" spans="1:7">
      <c r="A341" t="s">
        <v>775</v>
      </c>
      <c r="B341" t="s">
        <v>776</v>
      </c>
      <c r="C341">
        <v>2824705</v>
      </c>
      <c r="D341">
        <v>462032</v>
      </c>
      <c r="E341">
        <v>16910</v>
      </c>
      <c r="F341">
        <v>13547</v>
      </c>
      <c r="G341">
        <v>29052</v>
      </c>
    </row>
    <row r="342" spans="1:7">
      <c r="A342" t="s">
        <v>777</v>
      </c>
      <c r="B342" t="s">
        <v>778</v>
      </c>
      <c r="C342">
        <v>44394</v>
      </c>
      <c r="D342">
        <v>18641</v>
      </c>
      <c r="E342">
        <v>3331</v>
      </c>
      <c r="F342">
        <v>2942</v>
      </c>
      <c r="G342">
        <v>4666</v>
      </c>
    </row>
    <row r="343" spans="1:7">
      <c r="A343" t="s">
        <v>779</v>
      </c>
      <c r="B343" t="s">
        <v>780</v>
      </c>
      <c r="C343">
        <v>7002509</v>
      </c>
      <c r="D343">
        <v>462676</v>
      </c>
      <c r="E343">
        <v>12492</v>
      </c>
      <c r="F343">
        <v>9737</v>
      </c>
      <c r="G343">
        <v>27655</v>
      </c>
    </row>
    <row r="344" spans="1:7">
      <c r="A344" t="s">
        <v>781</v>
      </c>
      <c r="B344" t="s">
        <v>782</v>
      </c>
      <c r="C344">
        <v>49834</v>
      </c>
      <c r="D344">
        <v>13581</v>
      </c>
      <c r="E344">
        <v>1802</v>
      </c>
      <c r="F344">
        <v>1469</v>
      </c>
      <c r="G344">
        <v>2737</v>
      </c>
    </row>
    <row r="345" spans="1:7">
      <c r="A345" t="s">
        <v>783</v>
      </c>
      <c r="B345" t="s">
        <v>784</v>
      </c>
      <c r="C345">
        <v>6960776</v>
      </c>
      <c r="D345">
        <v>455524</v>
      </c>
      <c r="E345">
        <v>12243</v>
      </c>
      <c r="F345">
        <v>9488</v>
      </c>
      <c r="G345">
        <v>27406</v>
      </c>
    </row>
    <row r="346" spans="1:7">
      <c r="A346" t="s">
        <v>785</v>
      </c>
      <c r="B346" t="s">
        <v>786</v>
      </c>
      <c r="C346">
        <v>50165</v>
      </c>
      <c r="D346">
        <v>13541</v>
      </c>
      <c r="E346">
        <v>1762</v>
      </c>
      <c r="F346">
        <v>1453</v>
      </c>
      <c r="G346">
        <v>2661</v>
      </c>
    </row>
    <row r="347" spans="1:7">
      <c r="A347" t="s">
        <v>787</v>
      </c>
      <c r="B347" t="s">
        <v>788</v>
      </c>
      <c r="C347">
        <v>2347654</v>
      </c>
      <c r="D347">
        <v>151617</v>
      </c>
      <c r="E347">
        <v>6230</v>
      </c>
      <c r="F347">
        <v>4690</v>
      </c>
      <c r="G347">
        <v>11690</v>
      </c>
    </row>
    <row r="348" spans="1:7">
      <c r="A348" t="s">
        <v>789</v>
      </c>
      <c r="B348" t="s">
        <v>790</v>
      </c>
      <c r="C348">
        <v>26302</v>
      </c>
      <c r="D348">
        <v>7924</v>
      </c>
      <c r="E348">
        <v>1368</v>
      </c>
      <c r="F348">
        <v>1166</v>
      </c>
      <c r="G348">
        <v>1825</v>
      </c>
    </row>
    <row r="349" spans="1:7">
      <c r="A349" t="s">
        <v>791</v>
      </c>
      <c r="B349" t="s">
        <v>792</v>
      </c>
      <c r="C349">
        <v>2386454</v>
      </c>
      <c r="D349">
        <v>128316</v>
      </c>
      <c r="E349">
        <v>2322</v>
      </c>
      <c r="F349">
        <v>2323</v>
      </c>
      <c r="G349">
        <v>8510</v>
      </c>
    </row>
    <row r="350" spans="1:7">
      <c r="A350" t="s">
        <v>793</v>
      </c>
      <c r="B350" t="s">
        <v>794</v>
      </c>
      <c r="C350">
        <v>29629</v>
      </c>
      <c r="D350">
        <v>6931</v>
      </c>
      <c r="E350">
        <v>875</v>
      </c>
      <c r="F350">
        <v>926</v>
      </c>
      <c r="G350">
        <v>1733</v>
      </c>
    </row>
    <row r="351" spans="1:7">
      <c r="A351" t="s">
        <v>795</v>
      </c>
      <c r="B351" t="s">
        <v>796</v>
      </c>
      <c r="C351">
        <v>6766206</v>
      </c>
      <c r="D351">
        <v>441179</v>
      </c>
      <c r="E351">
        <v>11384</v>
      </c>
      <c r="F351">
        <v>8695</v>
      </c>
      <c r="G351">
        <v>26200</v>
      </c>
    </row>
    <row r="352" spans="1:7">
      <c r="A352" t="s">
        <v>797</v>
      </c>
      <c r="B352" t="s">
        <v>798</v>
      </c>
      <c r="C352">
        <v>49829</v>
      </c>
      <c r="D352">
        <v>13236</v>
      </c>
      <c r="E352">
        <v>1654</v>
      </c>
      <c r="F352">
        <v>1359</v>
      </c>
      <c r="G352">
        <v>2632</v>
      </c>
    </row>
    <row r="353" spans="1:7">
      <c r="A353" t="s">
        <v>799</v>
      </c>
      <c r="B353" t="s">
        <v>800</v>
      </c>
      <c r="C353">
        <v>652592</v>
      </c>
      <c r="D353">
        <v>42923</v>
      </c>
      <c r="E353">
        <v>1112</v>
      </c>
      <c r="F353">
        <v>1061</v>
      </c>
      <c r="G353">
        <v>2050</v>
      </c>
    </row>
    <row r="354" spans="1:7">
      <c r="A354" t="s">
        <v>801</v>
      </c>
      <c r="B354" t="s">
        <v>802</v>
      </c>
      <c r="C354">
        <v>16441</v>
      </c>
      <c r="D354">
        <v>3586</v>
      </c>
      <c r="E354">
        <v>651</v>
      </c>
      <c r="F354">
        <v>646</v>
      </c>
      <c r="G354">
        <v>800</v>
      </c>
    </row>
    <row r="355" spans="1:7">
      <c r="A355" t="s">
        <v>803</v>
      </c>
      <c r="B355" t="s">
        <v>804</v>
      </c>
      <c r="C355">
        <v>41733</v>
      </c>
      <c r="D355">
        <v>7152</v>
      </c>
      <c r="E355">
        <v>249</v>
      </c>
      <c r="F355">
        <v>249</v>
      </c>
      <c r="G355">
        <v>249</v>
      </c>
    </row>
    <row r="356" spans="1:7">
      <c r="A356" t="s">
        <v>805</v>
      </c>
      <c r="B356" t="s">
        <v>806</v>
      </c>
      <c r="C356">
        <v>3747</v>
      </c>
      <c r="D356">
        <v>1837</v>
      </c>
      <c r="E356">
        <v>397</v>
      </c>
      <c r="F356">
        <v>397</v>
      </c>
      <c r="G356">
        <v>397</v>
      </c>
    </row>
    <row r="357" spans="1:7">
      <c r="A357" t="s">
        <v>807</v>
      </c>
      <c r="B357" t="s">
        <v>808</v>
      </c>
      <c r="C357">
        <v>124226292</v>
      </c>
      <c r="D357">
        <v>9758197</v>
      </c>
      <c r="E357">
        <v>557979</v>
      </c>
      <c r="F357">
        <v>407213</v>
      </c>
      <c r="G357">
        <v>966334</v>
      </c>
    </row>
    <row r="358" spans="1:7">
      <c r="A358" t="s">
        <v>809</v>
      </c>
      <c r="B358" t="s">
        <v>810</v>
      </c>
      <c r="C358">
        <v>370531</v>
      </c>
      <c r="D358">
        <v>78802</v>
      </c>
      <c r="E358">
        <v>16704</v>
      </c>
      <c r="F358">
        <v>13297</v>
      </c>
      <c r="G358">
        <v>20482</v>
      </c>
    </row>
    <row r="359" spans="1:7">
      <c r="A359" t="s">
        <v>811</v>
      </c>
      <c r="B359" t="s">
        <v>812</v>
      </c>
      <c r="C359">
        <v>23094580</v>
      </c>
      <c r="D359">
        <v>1995715</v>
      </c>
      <c r="E359">
        <v>109720</v>
      </c>
      <c r="F359">
        <v>74212</v>
      </c>
      <c r="G359">
        <v>202655</v>
      </c>
    </row>
    <row r="360" spans="1:7">
      <c r="A360" t="s">
        <v>813</v>
      </c>
      <c r="B360" t="s">
        <v>814</v>
      </c>
      <c r="C360">
        <v>129244</v>
      </c>
      <c r="D360">
        <v>33843</v>
      </c>
      <c r="E360">
        <v>4996</v>
      </c>
      <c r="F360">
        <v>4302</v>
      </c>
      <c r="G360">
        <v>6537</v>
      </c>
    </row>
    <row r="361" spans="1:7">
      <c r="A361" t="s">
        <v>815</v>
      </c>
      <c r="B361" t="s">
        <v>816</v>
      </c>
      <c r="C361">
        <v>22588990</v>
      </c>
      <c r="D361">
        <v>1904666</v>
      </c>
      <c r="E361">
        <v>107032</v>
      </c>
      <c r="F361">
        <v>72645</v>
      </c>
      <c r="G361">
        <v>197547</v>
      </c>
    </row>
    <row r="362" spans="1:7">
      <c r="A362" t="s">
        <v>817</v>
      </c>
      <c r="B362" t="s">
        <v>818</v>
      </c>
      <c r="C362">
        <v>127255</v>
      </c>
      <c r="D362">
        <v>33594</v>
      </c>
      <c r="E362">
        <v>4860</v>
      </c>
      <c r="F362">
        <v>4051</v>
      </c>
      <c r="G362">
        <v>6465</v>
      </c>
    </row>
    <row r="363" spans="1:7">
      <c r="A363" t="s">
        <v>819</v>
      </c>
      <c r="B363" t="s">
        <v>820</v>
      </c>
      <c r="C363">
        <v>19308391</v>
      </c>
      <c r="D363">
        <v>1629852</v>
      </c>
      <c r="E363">
        <v>94927</v>
      </c>
      <c r="F363">
        <v>64293</v>
      </c>
      <c r="G363">
        <v>174971</v>
      </c>
    </row>
    <row r="364" spans="1:7">
      <c r="A364" t="s">
        <v>821</v>
      </c>
      <c r="B364" t="s">
        <v>822</v>
      </c>
      <c r="C364">
        <v>110961</v>
      </c>
      <c r="D364">
        <v>29844</v>
      </c>
      <c r="E364">
        <v>4210</v>
      </c>
      <c r="F364">
        <v>3927</v>
      </c>
      <c r="G364">
        <v>6307</v>
      </c>
    </row>
    <row r="365" spans="1:7">
      <c r="A365" t="s">
        <v>823</v>
      </c>
      <c r="B365" t="s">
        <v>824</v>
      </c>
      <c r="C365">
        <v>2076779</v>
      </c>
      <c r="D365">
        <v>179281</v>
      </c>
      <c r="E365">
        <v>8151</v>
      </c>
      <c r="F365">
        <v>6521</v>
      </c>
      <c r="G365">
        <v>15839</v>
      </c>
    </row>
    <row r="366" spans="1:7">
      <c r="A366" t="s">
        <v>825</v>
      </c>
      <c r="B366" t="s">
        <v>826</v>
      </c>
      <c r="C366">
        <v>32164</v>
      </c>
      <c r="D366">
        <v>11329</v>
      </c>
      <c r="E366">
        <v>1836</v>
      </c>
      <c r="F366">
        <v>1578</v>
      </c>
      <c r="G366">
        <v>2608</v>
      </c>
    </row>
    <row r="367" spans="1:7">
      <c r="A367" t="s">
        <v>827</v>
      </c>
      <c r="B367" t="s">
        <v>828</v>
      </c>
      <c r="C367">
        <v>37533</v>
      </c>
      <c r="D367">
        <v>2500</v>
      </c>
      <c r="E367">
        <v>0</v>
      </c>
      <c r="F367">
        <v>0</v>
      </c>
      <c r="G367">
        <v>28</v>
      </c>
    </row>
    <row r="368" spans="1:7">
      <c r="A368" t="s">
        <v>829</v>
      </c>
      <c r="B368" t="s">
        <v>830</v>
      </c>
      <c r="C368">
        <v>3887</v>
      </c>
      <c r="D368">
        <v>988</v>
      </c>
      <c r="E368">
        <v>225</v>
      </c>
      <c r="F368">
        <v>225</v>
      </c>
      <c r="G368">
        <v>49</v>
      </c>
    </row>
    <row r="369" spans="1:7">
      <c r="A369" t="s">
        <v>831</v>
      </c>
      <c r="B369" t="s">
        <v>832</v>
      </c>
      <c r="C369">
        <v>1620176</v>
      </c>
      <c r="D369">
        <v>116957</v>
      </c>
      <c r="E369">
        <v>6022</v>
      </c>
      <c r="F369">
        <v>3027</v>
      </c>
      <c r="G369">
        <v>9977</v>
      </c>
    </row>
    <row r="370" spans="1:7">
      <c r="A370" t="s">
        <v>833</v>
      </c>
      <c r="B370" t="s">
        <v>834</v>
      </c>
      <c r="C370">
        <v>29831</v>
      </c>
      <c r="D370">
        <v>9235</v>
      </c>
      <c r="E370">
        <v>1811</v>
      </c>
      <c r="F370">
        <v>988</v>
      </c>
      <c r="G370">
        <v>2365</v>
      </c>
    </row>
    <row r="371" spans="1:7">
      <c r="A371" t="s">
        <v>835</v>
      </c>
      <c r="B371" t="s">
        <v>836</v>
      </c>
      <c r="C371">
        <v>505590</v>
      </c>
      <c r="D371">
        <v>91049</v>
      </c>
      <c r="E371">
        <v>2688</v>
      </c>
      <c r="F371">
        <v>1567</v>
      </c>
      <c r="G371">
        <v>5108</v>
      </c>
    </row>
    <row r="372" spans="1:7">
      <c r="A372" t="s">
        <v>837</v>
      </c>
      <c r="B372" t="s">
        <v>838</v>
      </c>
      <c r="C372">
        <v>18830</v>
      </c>
      <c r="D372">
        <v>8552</v>
      </c>
      <c r="E372">
        <v>1365</v>
      </c>
      <c r="F372">
        <v>1017</v>
      </c>
      <c r="G372">
        <v>1904</v>
      </c>
    </row>
    <row r="373" spans="1:7">
      <c r="A373" t="s">
        <v>839</v>
      </c>
      <c r="B373" t="s">
        <v>840</v>
      </c>
      <c r="C373">
        <v>81289561</v>
      </c>
      <c r="D373">
        <v>6466767</v>
      </c>
      <c r="E373">
        <v>388479</v>
      </c>
      <c r="F373">
        <v>290594</v>
      </c>
      <c r="G373">
        <v>651075</v>
      </c>
    </row>
    <row r="374" spans="1:7">
      <c r="A374" t="s">
        <v>841</v>
      </c>
      <c r="B374" t="s">
        <v>842</v>
      </c>
      <c r="C374">
        <v>224216</v>
      </c>
      <c r="D374">
        <v>49380</v>
      </c>
      <c r="E374">
        <v>11844</v>
      </c>
      <c r="F374">
        <v>9859</v>
      </c>
      <c r="G374">
        <v>15057</v>
      </c>
    </row>
    <row r="375" spans="1:7">
      <c r="A375" t="s">
        <v>843</v>
      </c>
      <c r="B375" t="s">
        <v>844</v>
      </c>
      <c r="C375">
        <v>77650414</v>
      </c>
      <c r="D375">
        <v>5935418</v>
      </c>
      <c r="E375">
        <v>371122</v>
      </c>
      <c r="F375">
        <v>276774</v>
      </c>
      <c r="G375">
        <v>618472</v>
      </c>
    </row>
    <row r="376" spans="1:7">
      <c r="A376" t="s">
        <v>845</v>
      </c>
      <c r="B376" t="s">
        <v>846</v>
      </c>
      <c r="C376">
        <v>232779</v>
      </c>
      <c r="D376">
        <v>47735</v>
      </c>
      <c r="E376">
        <v>11377</v>
      </c>
      <c r="F376">
        <v>9363</v>
      </c>
      <c r="G376">
        <v>14845</v>
      </c>
    </row>
    <row r="377" spans="1:7">
      <c r="A377" t="s">
        <v>847</v>
      </c>
      <c r="B377" t="s">
        <v>848</v>
      </c>
      <c r="C377">
        <v>67050487</v>
      </c>
      <c r="D377">
        <v>5189458</v>
      </c>
      <c r="E377">
        <v>325589</v>
      </c>
      <c r="F377">
        <v>238893</v>
      </c>
      <c r="G377">
        <v>546398</v>
      </c>
    </row>
    <row r="378" spans="1:7">
      <c r="A378" t="s">
        <v>849</v>
      </c>
      <c r="B378" t="s">
        <v>850</v>
      </c>
      <c r="C378">
        <v>216860</v>
      </c>
      <c r="D378">
        <v>44080</v>
      </c>
      <c r="E378">
        <v>11093</v>
      </c>
      <c r="F378">
        <v>8528</v>
      </c>
      <c r="G378">
        <v>14421</v>
      </c>
    </row>
    <row r="379" spans="1:7">
      <c r="A379" t="s">
        <v>851</v>
      </c>
      <c r="B379" t="s">
        <v>852</v>
      </c>
      <c r="C379">
        <v>8713977</v>
      </c>
      <c r="D379">
        <v>677402</v>
      </c>
      <c r="E379">
        <v>45171</v>
      </c>
      <c r="F379">
        <v>38132</v>
      </c>
      <c r="G379">
        <v>69351</v>
      </c>
    </row>
    <row r="380" spans="1:7">
      <c r="A380" t="s">
        <v>853</v>
      </c>
      <c r="B380" t="s">
        <v>854</v>
      </c>
      <c r="C380">
        <v>72948</v>
      </c>
      <c r="D380">
        <v>20632</v>
      </c>
      <c r="E380">
        <v>4964</v>
      </c>
      <c r="F380">
        <v>4752</v>
      </c>
      <c r="G380">
        <v>5819</v>
      </c>
    </row>
    <row r="381" spans="1:7">
      <c r="A381" t="s">
        <v>855</v>
      </c>
      <c r="B381" t="s">
        <v>856</v>
      </c>
      <c r="C381">
        <v>1216525</v>
      </c>
      <c r="D381">
        <v>83636</v>
      </c>
      <c r="E381">
        <v>3128</v>
      </c>
      <c r="F381">
        <v>2467</v>
      </c>
      <c r="G381">
        <v>6199</v>
      </c>
    </row>
    <row r="382" spans="1:7">
      <c r="A382" t="s">
        <v>857</v>
      </c>
      <c r="B382" t="s">
        <v>858</v>
      </c>
      <c r="C382">
        <v>20343</v>
      </c>
      <c r="D382">
        <v>4891</v>
      </c>
      <c r="E382">
        <v>1001</v>
      </c>
      <c r="F382">
        <v>807</v>
      </c>
      <c r="G382">
        <v>1390</v>
      </c>
    </row>
    <row r="383" spans="1:7">
      <c r="A383" t="s">
        <v>859</v>
      </c>
      <c r="B383" t="s">
        <v>860</v>
      </c>
      <c r="C383">
        <v>3051448</v>
      </c>
      <c r="D383">
        <v>139414</v>
      </c>
      <c r="E383">
        <v>7823</v>
      </c>
      <c r="F383">
        <v>4782</v>
      </c>
      <c r="G383">
        <v>13464</v>
      </c>
    </row>
    <row r="384" spans="1:7">
      <c r="A384" t="s">
        <v>861</v>
      </c>
      <c r="B384" t="s">
        <v>862</v>
      </c>
      <c r="C384">
        <v>35349</v>
      </c>
      <c r="D384">
        <v>8159</v>
      </c>
      <c r="E384">
        <v>1949</v>
      </c>
      <c r="F384">
        <v>1489</v>
      </c>
      <c r="G384">
        <v>2404</v>
      </c>
    </row>
    <row r="385" spans="1:7">
      <c r="A385" t="s">
        <v>863</v>
      </c>
      <c r="B385" t="s">
        <v>864</v>
      </c>
      <c r="C385">
        <v>3639147</v>
      </c>
      <c r="D385">
        <v>531349</v>
      </c>
      <c r="E385">
        <v>17357</v>
      </c>
      <c r="F385">
        <v>13820</v>
      </c>
      <c r="G385">
        <v>32603</v>
      </c>
    </row>
    <row r="386" spans="1:7">
      <c r="A386" t="s">
        <v>865</v>
      </c>
      <c r="B386" t="s">
        <v>866</v>
      </c>
      <c r="C386">
        <v>50768</v>
      </c>
      <c r="D386">
        <v>17500</v>
      </c>
      <c r="E386">
        <v>3477</v>
      </c>
      <c r="F386">
        <v>2923</v>
      </c>
      <c r="G386">
        <v>5004</v>
      </c>
    </row>
    <row r="387" spans="1:7">
      <c r="A387" t="s">
        <v>867</v>
      </c>
      <c r="B387" t="s">
        <v>868</v>
      </c>
      <c r="C387">
        <v>19842151</v>
      </c>
      <c r="D387">
        <v>1295715</v>
      </c>
      <c r="E387">
        <v>59780</v>
      </c>
      <c r="F387">
        <v>42407</v>
      </c>
      <c r="G387">
        <v>112604</v>
      </c>
    </row>
    <row r="388" spans="1:7">
      <c r="A388" t="s">
        <v>869</v>
      </c>
      <c r="B388" t="s">
        <v>870</v>
      </c>
      <c r="C388">
        <v>68437</v>
      </c>
      <c r="D388">
        <v>20666</v>
      </c>
      <c r="E388">
        <v>3557</v>
      </c>
      <c r="F388">
        <v>3729</v>
      </c>
      <c r="G388">
        <v>5266</v>
      </c>
    </row>
    <row r="389" spans="1:7">
      <c r="A389" t="s">
        <v>871</v>
      </c>
      <c r="B389" t="s">
        <v>872</v>
      </c>
      <c r="C389">
        <v>19760693</v>
      </c>
      <c r="D389">
        <v>1284496</v>
      </c>
      <c r="E389">
        <v>59629</v>
      </c>
      <c r="F389">
        <v>42335</v>
      </c>
      <c r="G389">
        <v>112227</v>
      </c>
    </row>
    <row r="390" spans="1:7">
      <c r="A390" t="s">
        <v>873</v>
      </c>
      <c r="B390" t="s">
        <v>874</v>
      </c>
      <c r="C390">
        <v>68604</v>
      </c>
      <c r="D390">
        <v>20266</v>
      </c>
      <c r="E390">
        <v>3525</v>
      </c>
      <c r="F390">
        <v>3727</v>
      </c>
      <c r="G390">
        <v>5232</v>
      </c>
    </row>
    <row r="391" spans="1:7">
      <c r="A391" t="s">
        <v>875</v>
      </c>
      <c r="B391" t="s">
        <v>876</v>
      </c>
      <c r="C391">
        <v>8946207</v>
      </c>
      <c r="D391">
        <v>571001</v>
      </c>
      <c r="E391">
        <v>32301</v>
      </c>
      <c r="F391">
        <v>24222</v>
      </c>
      <c r="G391">
        <v>57175</v>
      </c>
    </row>
    <row r="392" spans="1:7">
      <c r="A392" t="s">
        <v>877</v>
      </c>
      <c r="B392" t="s">
        <v>878</v>
      </c>
      <c r="C392">
        <v>50627</v>
      </c>
      <c r="D392">
        <v>14256</v>
      </c>
      <c r="E392">
        <v>2758</v>
      </c>
      <c r="F392">
        <v>2590</v>
      </c>
      <c r="G392">
        <v>4070</v>
      </c>
    </row>
    <row r="393" spans="1:7">
      <c r="A393" t="s">
        <v>879</v>
      </c>
      <c r="B393" t="s">
        <v>880</v>
      </c>
      <c r="C393">
        <v>6226410</v>
      </c>
      <c r="D393">
        <v>355641</v>
      </c>
      <c r="E393">
        <v>15377</v>
      </c>
      <c r="F393">
        <v>10753</v>
      </c>
      <c r="G393">
        <v>31470</v>
      </c>
    </row>
    <row r="394" spans="1:7">
      <c r="A394" t="s">
        <v>881</v>
      </c>
      <c r="B394" t="s">
        <v>882</v>
      </c>
      <c r="C394">
        <v>43338</v>
      </c>
      <c r="D394">
        <v>11557</v>
      </c>
      <c r="E394">
        <v>1766</v>
      </c>
      <c r="F394">
        <v>1619</v>
      </c>
      <c r="G394">
        <v>2835</v>
      </c>
    </row>
    <row r="395" spans="1:7">
      <c r="A395" t="s">
        <v>883</v>
      </c>
      <c r="B395" t="s">
        <v>884</v>
      </c>
      <c r="C395">
        <v>18722632</v>
      </c>
      <c r="D395">
        <v>1211546</v>
      </c>
      <c r="E395">
        <v>55986</v>
      </c>
      <c r="F395">
        <v>39645</v>
      </c>
      <c r="G395">
        <v>106213</v>
      </c>
    </row>
    <row r="396" spans="1:7">
      <c r="A396" t="s">
        <v>885</v>
      </c>
      <c r="B396" t="s">
        <v>886</v>
      </c>
      <c r="C396">
        <v>67761</v>
      </c>
      <c r="D396">
        <v>19731</v>
      </c>
      <c r="E396">
        <v>3652</v>
      </c>
      <c r="F396">
        <v>3784</v>
      </c>
      <c r="G396">
        <v>5295</v>
      </c>
    </row>
    <row r="397" spans="1:7">
      <c r="A397" t="s">
        <v>887</v>
      </c>
      <c r="B397" t="s">
        <v>888</v>
      </c>
      <c r="C397">
        <v>1367005</v>
      </c>
      <c r="D397">
        <v>85037</v>
      </c>
      <c r="E397">
        <v>3801</v>
      </c>
      <c r="F397">
        <v>2335</v>
      </c>
      <c r="G397">
        <v>5970</v>
      </c>
    </row>
    <row r="398" spans="1:7">
      <c r="A398" t="s">
        <v>889</v>
      </c>
      <c r="B398" t="s">
        <v>890</v>
      </c>
      <c r="C398">
        <v>16643</v>
      </c>
      <c r="D398">
        <v>4876</v>
      </c>
      <c r="E398">
        <v>1049</v>
      </c>
      <c r="F398">
        <v>778</v>
      </c>
      <c r="G398">
        <v>1328</v>
      </c>
    </row>
    <row r="399" spans="1:7">
      <c r="A399" t="s">
        <v>891</v>
      </c>
      <c r="B399" t="s">
        <v>892</v>
      </c>
      <c r="C399">
        <v>81458</v>
      </c>
      <c r="D399">
        <v>11219</v>
      </c>
      <c r="E399">
        <v>151</v>
      </c>
      <c r="F399">
        <v>72</v>
      </c>
      <c r="G399">
        <v>377</v>
      </c>
    </row>
    <row r="400" spans="1:7">
      <c r="A400" t="s">
        <v>893</v>
      </c>
      <c r="B400" t="s">
        <v>894</v>
      </c>
      <c r="C400">
        <v>6115</v>
      </c>
      <c r="D400">
        <v>2509</v>
      </c>
      <c r="E400">
        <v>177</v>
      </c>
      <c r="F400">
        <v>95</v>
      </c>
      <c r="G400">
        <v>420</v>
      </c>
    </row>
  </sheetData>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23"/>
  <sheetViews>
    <sheetView topLeftCell="J133" workbookViewId="0">
      <selection activeCell="N148" sqref="N148"/>
    </sheetView>
  </sheetViews>
  <sheetFormatPr defaultRowHeight="12.75"/>
  <cols>
    <col min="1" max="1" width="6.7109375" customWidth="1"/>
    <col min="2" max="2" width="17" customWidth="1"/>
    <col min="3" max="3" width="14.28515625" customWidth="1"/>
    <col min="4" max="12" width="11.42578125" customWidth="1"/>
    <col min="14" max="14" width="22.7109375" customWidth="1"/>
    <col min="15" max="15" width="15" hidden="1" customWidth="1"/>
    <col min="16" max="16" width="11.85546875" hidden="1" customWidth="1"/>
    <col min="17" max="17" width="10.85546875" customWidth="1"/>
    <col min="18" max="18" width="11" hidden="1" customWidth="1"/>
    <col min="19" max="19" width="11.140625" hidden="1" customWidth="1"/>
    <col min="20" max="20" width="11.140625" customWidth="1"/>
    <col min="24" max="24" width="9.140625" customWidth="1"/>
  </cols>
  <sheetData>
    <row r="1" spans="1:26" ht="12" customHeight="1">
      <c r="A1" s="34" t="s">
        <v>0</v>
      </c>
      <c r="B1" s="34"/>
      <c r="C1" s="34"/>
      <c r="D1" s="1"/>
      <c r="E1" s="1"/>
      <c r="F1" s="1"/>
      <c r="G1" s="1"/>
      <c r="H1" s="1"/>
      <c r="I1" s="1"/>
      <c r="J1" s="1"/>
      <c r="K1" s="1"/>
      <c r="L1" s="1"/>
    </row>
    <row r="2" spans="1:26" ht="12" customHeight="1">
      <c r="A2" s="34" t="s">
        <v>1</v>
      </c>
      <c r="B2" s="34"/>
      <c r="C2" s="34"/>
      <c r="D2" s="1"/>
      <c r="E2" s="1"/>
      <c r="F2" s="1"/>
      <c r="G2" s="1"/>
      <c r="H2" s="1"/>
      <c r="I2" s="1"/>
      <c r="J2" s="1"/>
      <c r="K2" s="1"/>
      <c r="L2" s="1"/>
    </row>
    <row r="3" spans="1:26" ht="12" customHeight="1">
      <c r="A3" s="1" t="s">
        <v>2</v>
      </c>
      <c r="B3" s="34" t="s">
        <v>3</v>
      </c>
      <c r="C3" s="34"/>
      <c r="D3" s="1"/>
      <c r="E3" s="1"/>
      <c r="F3" s="1"/>
      <c r="G3" s="1"/>
      <c r="H3" s="1"/>
      <c r="I3" s="1"/>
      <c r="J3" s="1"/>
      <c r="K3" s="1"/>
      <c r="L3" s="1"/>
    </row>
    <row r="4" spans="1:26" ht="138.94999999999999" customHeight="1">
      <c r="A4" s="1"/>
      <c r="B4" s="34"/>
      <c r="C4" s="34"/>
      <c r="D4" s="1"/>
      <c r="E4" s="1"/>
      <c r="F4" s="1"/>
      <c r="G4" s="1"/>
      <c r="H4" s="1"/>
      <c r="I4" s="1"/>
      <c r="J4" s="1"/>
      <c r="K4" s="1"/>
      <c r="L4" s="1"/>
    </row>
    <row r="5" spans="1:26" ht="12" customHeight="1">
      <c r="A5" s="1" t="s">
        <v>2</v>
      </c>
      <c r="B5" s="34" t="s">
        <v>4</v>
      </c>
      <c r="C5" s="34"/>
      <c r="D5" s="1"/>
      <c r="E5" s="1"/>
      <c r="F5" s="1"/>
      <c r="G5" s="1"/>
      <c r="H5" s="1"/>
      <c r="I5" s="1"/>
      <c r="J5" s="1"/>
      <c r="K5" s="1"/>
      <c r="L5" s="1"/>
    </row>
    <row r="6" spans="1:26" ht="114.95" customHeight="1">
      <c r="A6" s="1"/>
      <c r="B6" s="34"/>
      <c r="C6" s="34"/>
      <c r="D6" s="1"/>
      <c r="E6" s="1"/>
      <c r="F6" s="1"/>
      <c r="G6" s="1"/>
      <c r="H6" s="1"/>
      <c r="I6" s="1"/>
      <c r="J6" s="1"/>
      <c r="K6" s="1"/>
      <c r="L6" s="1"/>
    </row>
    <row r="7" spans="1:26" ht="12" customHeight="1">
      <c r="A7" s="35" t="s">
        <v>2</v>
      </c>
      <c r="B7" s="35"/>
      <c r="C7" s="36" t="s">
        <v>5</v>
      </c>
      <c r="D7" s="36"/>
      <c r="E7" s="36" t="s">
        <v>6</v>
      </c>
      <c r="F7" s="36"/>
      <c r="G7" s="36" t="s">
        <v>7</v>
      </c>
      <c r="H7" s="36"/>
      <c r="I7" s="36" t="s">
        <v>8</v>
      </c>
      <c r="J7" s="36"/>
      <c r="K7" s="36" t="s">
        <v>9</v>
      </c>
      <c r="L7" s="36"/>
    </row>
    <row r="8" spans="1:26" ht="12" customHeight="1">
      <c r="A8" s="3"/>
      <c r="B8" s="4"/>
      <c r="C8" s="2" t="s">
        <v>10</v>
      </c>
      <c r="D8" s="2" t="s">
        <v>11</v>
      </c>
      <c r="E8" s="2" t="s">
        <v>10</v>
      </c>
      <c r="F8" s="2" t="s">
        <v>11</v>
      </c>
      <c r="G8" s="2" t="s">
        <v>10</v>
      </c>
      <c r="H8" s="2" t="s">
        <v>11</v>
      </c>
      <c r="I8" s="2" t="s">
        <v>10</v>
      </c>
      <c r="J8" s="2" t="s">
        <v>11</v>
      </c>
      <c r="K8" s="2" t="s">
        <v>10</v>
      </c>
      <c r="L8" s="2" t="s">
        <v>11</v>
      </c>
    </row>
    <row r="9" spans="1:26" ht="12" customHeight="1">
      <c r="A9" s="36" t="s">
        <v>12</v>
      </c>
      <c r="B9" s="36"/>
      <c r="C9" s="5">
        <v>314471417</v>
      </c>
      <c r="D9" s="5">
        <v>26965</v>
      </c>
      <c r="E9" s="5">
        <v>27177419</v>
      </c>
      <c r="F9" s="5">
        <v>7662</v>
      </c>
      <c r="G9" s="5">
        <v>1174382</v>
      </c>
      <c r="H9" s="5">
        <v>7036</v>
      </c>
      <c r="I9" s="5">
        <v>926294</v>
      </c>
      <c r="J9" s="5">
        <v>7035</v>
      </c>
      <c r="K9" s="5">
        <v>2012797</v>
      </c>
      <c r="L9" s="5">
        <v>8538</v>
      </c>
      <c r="N9" t="s">
        <v>39</v>
      </c>
      <c r="O9" t="s">
        <v>39</v>
      </c>
      <c r="P9" t="s">
        <v>40</v>
      </c>
      <c r="Q9" t="s">
        <v>41</v>
      </c>
      <c r="R9" t="s">
        <v>42</v>
      </c>
      <c r="S9" t="s">
        <v>43</v>
      </c>
      <c r="V9" s="18" t="s">
        <v>83</v>
      </c>
      <c r="W9" s="18"/>
    </row>
    <row r="10" spans="1:26" ht="12" customHeight="1">
      <c r="A10" s="37" t="s">
        <v>13</v>
      </c>
      <c r="B10" s="37"/>
      <c r="C10" s="5">
        <v>19631026</v>
      </c>
      <c r="D10" s="5">
        <v>148945</v>
      </c>
      <c r="E10" s="5">
        <v>1790632</v>
      </c>
      <c r="F10" s="5">
        <v>39624</v>
      </c>
      <c r="G10" s="5">
        <v>70434</v>
      </c>
      <c r="H10" s="5">
        <v>7533</v>
      </c>
      <c r="I10" s="5">
        <v>63818</v>
      </c>
      <c r="J10" s="5">
        <v>6757</v>
      </c>
      <c r="K10" s="5">
        <v>105670</v>
      </c>
      <c r="L10" s="5">
        <v>10213</v>
      </c>
      <c r="N10" t="s">
        <v>44</v>
      </c>
      <c r="O10" s="7">
        <f>C17+C24+C39+C46+C61+C68+C83+C90+C105+C112</f>
        <v>14745412</v>
      </c>
      <c r="P10" s="7">
        <f>E17+E24+E39+E46+E61+E68+E83+E90+E105+E112</f>
        <v>2606741</v>
      </c>
      <c r="Q10" s="7">
        <f>G17+G24+G39+G46+G61+G68+G83+G84+G105+G112</f>
        <v>85512</v>
      </c>
      <c r="R10" s="7">
        <f>I17+I24+I39+I46+I61+I68+I83+I90+I105+I112</f>
        <v>63107</v>
      </c>
      <c r="S10" s="7">
        <f>K17+K24+K39+K46+K61+K68+K83+K90+K105+K112</f>
        <v>119247</v>
      </c>
      <c r="T10" s="7"/>
      <c r="W10" t="s">
        <v>76</v>
      </c>
      <c r="X10" t="s">
        <v>74</v>
      </c>
      <c r="Y10" s="18" t="s">
        <v>86</v>
      </c>
      <c r="Z10" t="s">
        <v>75</v>
      </c>
    </row>
    <row r="11" spans="1:26" ht="12" customHeight="1">
      <c r="A11" s="36" t="s">
        <v>14</v>
      </c>
      <c r="B11" s="36"/>
      <c r="C11" s="5">
        <v>6204246</v>
      </c>
      <c r="D11" s="5">
        <v>85985</v>
      </c>
      <c r="E11" s="5">
        <v>684758</v>
      </c>
      <c r="F11" s="5">
        <v>24254</v>
      </c>
      <c r="G11" s="5">
        <v>17243</v>
      </c>
      <c r="H11" s="5">
        <v>4226</v>
      </c>
      <c r="I11" s="5">
        <v>16480</v>
      </c>
      <c r="J11" s="5">
        <v>4029</v>
      </c>
      <c r="K11" s="5">
        <v>26465</v>
      </c>
      <c r="L11" s="5">
        <v>4891</v>
      </c>
      <c r="N11" t="s">
        <v>45</v>
      </c>
      <c r="O11" s="7">
        <f>C11+C18+C33+C40+C55+C62+C77+C84+C99+C106</f>
        <v>86510315</v>
      </c>
      <c r="P11" s="14">
        <f>E11+E18+E33+E40+E55+E62+E77+E84+E99+E106</f>
        <v>8704271</v>
      </c>
      <c r="Q11" s="14">
        <f>G11+G18+G33+G40+G55+G62+G77+G84+G99+G106</f>
        <v>293123</v>
      </c>
      <c r="R11" s="14">
        <f>I11+I18+I33+I40+I55+I62+I77+I84+I99+I106</f>
        <v>249299</v>
      </c>
      <c r="S11" s="14">
        <f>K11+K18+K33+K40+K55+K62+K77+K84+K99+K106</f>
        <v>460194</v>
      </c>
      <c r="T11" s="14"/>
      <c r="V11" s="18" t="s">
        <v>84</v>
      </c>
      <c r="W11" s="6">
        <f>Z11/X11</f>
        <v>8.117590850727105E-2</v>
      </c>
      <c r="X11" s="7">
        <f>SUM(G11+G33+G55+G77+G99+G121+G143+G165+G187)</f>
        <v>267912</v>
      </c>
      <c r="Y11" s="7">
        <f>X11-Z11</f>
        <v>246164</v>
      </c>
      <c r="Z11" s="7">
        <f>SUM(G17+G39+G61+G83+G105+G127+G149+G171+G193)</f>
        <v>21748</v>
      </c>
    </row>
    <row r="12" spans="1:26" ht="12" customHeight="1">
      <c r="A12" s="36" t="s">
        <v>15</v>
      </c>
      <c r="B12" s="36"/>
      <c r="C12" s="5">
        <v>5842213</v>
      </c>
      <c r="D12" s="5">
        <v>82978</v>
      </c>
      <c r="E12" s="5">
        <v>620775</v>
      </c>
      <c r="F12" s="5">
        <v>23591</v>
      </c>
      <c r="G12" s="5">
        <v>16336</v>
      </c>
      <c r="H12" s="5">
        <v>4073</v>
      </c>
      <c r="I12" s="5">
        <v>15573</v>
      </c>
      <c r="J12" s="5">
        <v>3863</v>
      </c>
      <c r="K12" s="5">
        <v>24596</v>
      </c>
      <c r="L12" s="5">
        <v>4623</v>
      </c>
      <c r="N12" t="s">
        <v>46</v>
      </c>
      <c r="O12" s="6">
        <f>O10/O11</f>
        <v>0.1704468652090794</v>
      </c>
      <c r="P12" s="6">
        <f>P10/P11</f>
        <v>0.29947838250900044</v>
      </c>
      <c r="Q12" s="6">
        <f>Q10/Q11</f>
        <v>0.29172736359821644</v>
      </c>
      <c r="R12" s="6">
        <f>R10/R11</f>
        <v>0.25313779838667622</v>
      </c>
      <c r="S12" s="6">
        <f>S10/S11</f>
        <v>0.25912332624936441</v>
      </c>
      <c r="T12" s="6"/>
      <c r="V12" t="s">
        <v>73</v>
      </c>
      <c r="W12" s="6">
        <f>Z12/X12</f>
        <v>0.16116731449447566</v>
      </c>
      <c r="X12" s="7">
        <f>SUM(G18+G40+G62+G84+G106+G128+G150+G172+G194)</f>
        <v>800367</v>
      </c>
      <c r="Y12" s="7">
        <f>X12-Z12</f>
        <v>671374</v>
      </c>
      <c r="Z12" s="7">
        <f>SUM(G24+G46+G68+G90+G112+G134+G156+G178+G200)</f>
        <v>128993</v>
      </c>
    </row>
    <row r="13" spans="1:26" ht="12" customHeight="1">
      <c r="A13" s="36" t="s">
        <v>16</v>
      </c>
      <c r="B13" s="36"/>
      <c r="C13" s="5">
        <v>613839</v>
      </c>
      <c r="D13" s="5">
        <v>21505</v>
      </c>
      <c r="E13" s="5">
        <v>57410</v>
      </c>
      <c r="F13" s="5">
        <v>6248</v>
      </c>
      <c r="G13" s="5">
        <v>2370</v>
      </c>
      <c r="H13" s="5">
        <v>1859</v>
      </c>
      <c r="I13" s="5">
        <v>2344</v>
      </c>
      <c r="J13" s="5">
        <v>1846</v>
      </c>
      <c r="K13" s="5">
        <v>3895</v>
      </c>
      <c r="L13" s="5">
        <v>1926</v>
      </c>
      <c r="N13" t="s">
        <v>47</v>
      </c>
      <c r="O13" s="15">
        <f>SQRT(SUMSQ(D17,D24,D39,D46,D61,D68,D83,D90,D105,D112))</f>
        <v>93035.913710781606</v>
      </c>
      <c r="P13" s="15">
        <f>SQRT(SUMSQ(F17,F24,F39,F46,F61,F68,F83,F90,F105,F112))</f>
        <v>43325.886996113535</v>
      </c>
      <c r="Q13" s="15">
        <f>SQRT(SUMSQ(H17,H24,H39,H46,H61,H68,H83,H90,H105,H112))</f>
        <v>7587.9022133920516</v>
      </c>
      <c r="R13" s="15">
        <f>SQRT(SUMSQ(J17,J24,J39,J45,J61,J68,J83,J90,J105,J112))</f>
        <v>6431.2124828837677</v>
      </c>
      <c r="S13" s="15">
        <f>SQRT(SUMSQ(L17,L24,L39,L46,L61,L68,L83,L90,L105,L112))</f>
        <v>9830.6706790533881</v>
      </c>
      <c r="T13" s="15"/>
      <c r="V13" s="18" t="s">
        <v>85</v>
      </c>
      <c r="W13" s="6">
        <f>Z13/X13</f>
        <v>1.7765755916420836E-2</v>
      </c>
      <c r="X13" s="7">
        <f>SUM(G25+G47+G69+G91+G113+G135+G157+G179+G201)</f>
        <v>106103</v>
      </c>
      <c r="Y13" s="7">
        <f>X13-Z13</f>
        <v>104218</v>
      </c>
      <c r="Z13">
        <f>SUM(G31+G53+G75+G97+G119+G141+G163+G185+G207)</f>
        <v>1885</v>
      </c>
    </row>
    <row r="14" spans="1:26" ht="12" customHeight="1">
      <c r="A14" s="36" t="s">
        <v>17</v>
      </c>
      <c r="B14" s="36"/>
      <c r="C14" s="5">
        <v>248132</v>
      </c>
      <c r="D14" s="5">
        <v>12102</v>
      </c>
      <c r="E14" s="5">
        <v>18772</v>
      </c>
      <c r="F14" s="5">
        <v>3147</v>
      </c>
      <c r="G14" s="2">
        <v>811</v>
      </c>
      <c r="H14" s="2">
        <v>993</v>
      </c>
      <c r="I14" s="2">
        <v>241</v>
      </c>
      <c r="J14" s="2">
        <v>242</v>
      </c>
      <c r="K14" s="5">
        <v>1511</v>
      </c>
      <c r="L14" s="5">
        <v>1120</v>
      </c>
      <c r="N14" t="s">
        <v>64</v>
      </c>
      <c r="O14" s="15">
        <f>SQRT(SUMSQ(D11,D18,D33,D40,D55,D62,D77,D84,D99,D106))</f>
        <v>245335.01664662547</v>
      </c>
      <c r="P14" s="15">
        <f>SQRT(SUMSQ(F11,F18,F33,F40,F55,F62,F77,F84,F99,F106))</f>
        <v>81598.991899410132</v>
      </c>
      <c r="Q14" s="15">
        <f>SQRT(SUMSQ(H11,H18,H33,H40,H55,H62,H77,H84,H99,H106))</f>
        <v>13797.810695903898</v>
      </c>
      <c r="R14" s="15">
        <f>SQRT(SUMSQ(J11,J18,J33,J40,J55,J62,J77,J84,J99,J106))</f>
        <v>12595.391895451288</v>
      </c>
      <c r="S14" s="15">
        <f>SQRT(SUMSQ(L11,L18,L33,L40,L55,L62,L77,L84,L99,L106))</f>
        <v>18235.394676288201</v>
      </c>
      <c r="T14" s="15"/>
    </row>
    <row r="15" spans="1:26" ht="12" customHeight="1">
      <c r="A15" s="36" t="s">
        <v>18</v>
      </c>
      <c r="B15" s="36"/>
      <c r="C15" s="5">
        <v>79327</v>
      </c>
      <c r="D15" s="5">
        <v>7635</v>
      </c>
      <c r="E15" s="5">
        <v>5201</v>
      </c>
      <c r="F15" s="5">
        <v>1455</v>
      </c>
      <c r="G15" s="2">
        <v>0</v>
      </c>
      <c r="H15" s="2">
        <v>220</v>
      </c>
      <c r="I15" s="2">
        <v>0</v>
      </c>
      <c r="J15" s="2">
        <v>220</v>
      </c>
      <c r="K15" s="2">
        <v>0</v>
      </c>
      <c r="L15" s="2">
        <v>220</v>
      </c>
      <c r="N15" t="s">
        <v>49</v>
      </c>
      <c r="O15" s="6">
        <f>(SQRT(O13^2-(O12^2*O14^2)))/O11</f>
        <v>9.6067955456014421E-4</v>
      </c>
      <c r="P15" s="6">
        <f>(SQRT(P13^2-(P12^2*P14^2)))/P11</f>
        <v>4.1102252091992425E-3</v>
      </c>
      <c r="Q15" s="6">
        <f>(SQRT(Q13^2-(Q12^2*Q14^2)))/Q11</f>
        <v>2.1943911045595219E-2</v>
      </c>
      <c r="R15" s="6">
        <f>(SQRT(R13^2-(R12^2*R14^2)))/R11</f>
        <v>2.2403739379740169E-2</v>
      </c>
      <c r="S15" s="6">
        <f>(SQRT(S13^2-(S12^2*S14^2)))/S11</f>
        <v>1.8732493480216696E-2</v>
      </c>
      <c r="T15" s="6"/>
    </row>
    <row r="16" spans="1:26" ht="12" customHeight="1">
      <c r="A16" s="36" t="s">
        <v>19</v>
      </c>
      <c r="B16" s="36"/>
      <c r="C16" s="5">
        <v>5151170</v>
      </c>
      <c r="D16" s="5">
        <v>77664</v>
      </c>
      <c r="E16" s="5">
        <v>554981</v>
      </c>
      <c r="F16" s="5">
        <v>23521</v>
      </c>
      <c r="G16" s="5">
        <v>13181</v>
      </c>
      <c r="H16" s="5">
        <v>3374</v>
      </c>
      <c r="I16" s="5">
        <v>12988</v>
      </c>
      <c r="J16" s="5">
        <v>3369</v>
      </c>
      <c r="K16" s="5">
        <v>19594</v>
      </c>
      <c r="L16" s="5">
        <v>3937</v>
      </c>
      <c r="N16" t="s">
        <v>50</v>
      </c>
      <c r="O16" s="6">
        <f>O12-O15</f>
        <v>0.16948618565451926</v>
      </c>
      <c r="P16" s="6">
        <f>P12-P15</f>
        <v>0.2953681572998012</v>
      </c>
      <c r="Q16" s="6">
        <f>Q12-Q15</f>
        <v>0.26978345255262121</v>
      </c>
      <c r="R16" s="6">
        <f>R12-R15</f>
        <v>0.23073405900693605</v>
      </c>
      <c r="S16" s="6">
        <f>S12-S15</f>
        <v>0.24039083276914772</v>
      </c>
      <c r="T16" s="6"/>
    </row>
    <row r="17" spans="1:26" ht="12" customHeight="1">
      <c r="A17" s="36" t="s">
        <v>20</v>
      </c>
      <c r="B17" s="36"/>
      <c r="C17" s="5">
        <v>362033</v>
      </c>
      <c r="D17" s="5">
        <v>16545</v>
      </c>
      <c r="E17" s="5">
        <v>63983</v>
      </c>
      <c r="F17" s="5">
        <v>7038</v>
      </c>
      <c r="G17" s="2">
        <v>907</v>
      </c>
      <c r="H17" s="2">
        <v>708</v>
      </c>
      <c r="I17" s="2">
        <v>907</v>
      </c>
      <c r="J17" s="2">
        <v>708</v>
      </c>
      <c r="K17" s="5">
        <v>1869</v>
      </c>
      <c r="L17" s="2">
        <v>966</v>
      </c>
      <c r="N17" t="s">
        <v>51</v>
      </c>
      <c r="O17" s="6">
        <f>O12+O15</f>
        <v>0.17140754476363954</v>
      </c>
      <c r="P17" s="6">
        <f>P12+P15</f>
        <v>0.30358860771819968</v>
      </c>
      <c r="Q17" s="6">
        <f>Q12+Q15</f>
        <v>0.31367127464381167</v>
      </c>
      <c r="R17" s="6">
        <f>R12+R15</f>
        <v>0.27554153776641638</v>
      </c>
      <c r="S17" s="6">
        <f>S12+S15</f>
        <v>0.27785581972958112</v>
      </c>
      <c r="T17" s="6"/>
      <c r="V17" s="7"/>
      <c r="W17" s="7"/>
      <c r="X17" s="7"/>
      <c r="Y17" s="7"/>
      <c r="Z17" s="6"/>
    </row>
    <row r="18" spans="1:26" ht="12" customHeight="1">
      <c r="A18" s="36" t="s">
        <v>21</v>
      </c>
      <c r="B18" s="36"/>
      <c r="C18" s="5">
        <v>12021894</v>
      </c>
      <c r="D18" s="5">
        <v>82033</v>
      </c>
      <c r="E18" s="5">
        <v>1004196</v>
      </c>
      <c r="F18" s="5">
        <v>21330</v>
      </c>
      <c r="G18" s="5">
        <v>50330</v>
      </c>
      <c r="H18" s="5">
        <v>4958</v>
      </c>
      <c r="I18" s="5">
        <v>45140</v>
      </c>
      <c r="J18" s="5">
        <v>4540</v>
      </c>
      <c r="K18" s="5">
        <v>74164</v>
      </c>
      <c r="L18" s="5">
        <v>6617</v>
      </c>
      <c r="N18" t="s">
        <v>52</v>
      </c>
      <c r="O18" s="6">
        <f>(O15/1.645)/O12</f>
        <v>3.4262861244149451E-3</v>
      </c>
      <c r="P18" s="6">
        <f>(P15/1.645)/P12</f>
        <v>8.3432304112110497E-3</v>
      </c>
      <c r="Q18" s="6">
        <f>(Q15/1.645)/Q12</f>
        <v>4.5726816260971692E-2</v>
      </c>
      <c r="R18" s="6">
        <f>(R15/1.645)/R12</f>
        <v>5.3801899765933747E-2</v>
      </c>
      <c r="S18" s="6">
        <f>(S15/1.645)/S12</f>
        <v>4.3946387210112466E-2</v>
      </c>
      <c r="T18" s="6"/>
    </row>
    <row r="19" spans="1:26" ht="12" customHeight="1">
      <c r="A19" s="36" t="s">
        <v>15</v>
      </c>
      <c r="B19" s="36"/>
      <c r="C19" s="5">
        <v>9017464</v>
      </c>
      <c r="D19" s="5">
        <v>63026</v>
      </c>
      <c r="E19" s="5">
        <v>535519</v>
      </c>
      <c r="F19" s="5">
        <v>13840</v>
      </c>
      <c r="G19" s="5">
        <v>36792</v>
      </c>
      <c r="H19" s="5">
        <v>3714</v>
      </c>
      <c r="I19" s="5">
        <v>33316</v>
      </c>
      <c r="J19" s="5">
        <v>3429</v>
      </c>
      <c r="K19" s="5">
        <v>51522</v>
      </c>
      <c r="L19" s="5">
        <v>4935</v>
      </c>
      <c r="N19" t="s">
        <v>53</v>
      </c>
      <c r="O19" s="7">
        <f>C127+C134+C149+C156+C171+C178+C193+C200</f>
        <v>12003670</v>
      </c>
      <c r="P19" s="7">
        <f>E127+E134+E149+E156+E171+E178+E193+E200</f>
        <v>1853332</v>
      </c>
      <c r="Q19" s="7">
        <f>G127+G134+G149+G156+G171+G178+G193+G200</f>
        <v>72456</v>
      </c>
      <c r="R19" s="7">
        <f>I127+I134+I149+I156+I171+I178+I193+I200</f>
        <v>55648</v>
      </c>
      <c r="S19" s="7">
        <f>K127+K134+K149+K156+K171+K178+K193+K200</f>
        <v>122782</v>
      </c>
      <c r="T19" s="7"/>
    </row>
    <row r="20" spans="1:26" ht="12" customHeight="1">
      <c r="A20" s="36" t="s">
        <v>16</v>
      </c>
      <c r="B20" s="36"/>
      <c r="C20" s="5">
        <v>2538852</v>
      </c>
      <c r="D20" s="5">
        <v>38075</v>
      </c>
      <c r="E20" s="5">
        <v>219341</v>
      </c>
      <c r="F20" s="5">
        <v>9607</v>
      </c>
      <c r="G20" s="5">
        <v>18574</v>
      </c>
      <c r="H20" s="5">
        <v>2686</v>
      </c>
      <c r="I20" s="5">
        <v>18132</v>
      </c>
      <c r="J20" s="5">
        <v>2636</v>
      </c>
      <c r="K20" s="5">
        <v>26208</v>
      </c>
      <c r="L20" s="5">
        <v>3413</v>
      </c>
      <c r="N20" t="s">
        <v>54</v>
      </c>
      <c r="O20" s="7">
        <f>C121+C128+C143+C150+C165+C172+C187+C194</f>
        <v>180055553</v>
      </c>
      <c r="P20" s="17">
        <f>E121+E128+E143+E150+E165+E172+E187+E194</f>
        <v>15213041</v>
      </c>
      <c r="Q20" s="17">
        <f>G121+G128+G143+G150+G165+G172+G187+G194</f>
        <v>775156</v>
      </c>
      <c r="R20" s="17">
        <f>I121+I128+I143+I150+I165+I172+I187+I194</f>
        <v>598482</v>
      </c>
      <c r="S20" s="17">
        <f>K121+K128+K143+K150+K165+K172+K187+K194</f>
        <v>1345987</v>
      </c>
      <c r="T20" s="17"/>
    </row>
    <row r="21" spans="1:26" ht="12" customHeight="1">
      <c r="A21" s="36" t="s">
        <v>17</v>
      </c>
      <c r="B21" s="36"/>
      <c r="C21" s="5">
        <v>1596092</v>
      </c>
      <c r="D21" s="5">
        <v>24211</v>
      </c>
      <c r="E21" s="5">
        <v>128708</v>
      </c>
      <c r="F21" s="5">
        <v>7822</v>
      </c>
      <c r="G21" s="5">
        <v>11944</v>
      </c>
      <c r="H21" s="5">
        <v>1998</v>
      </c>
      <c r="I21" s="5">
        <v>9671</v>
      </c>
      <c r="J21" s="5">
        <v>1702</v>
      </c>
      <c r="K21" s="5">
        <v>15962</v>
      </c>
      <c r="L21" s="5">
        <v>2195</v>
      </c>
      <c r="N21" t="s">
        <v>55</v>
      </c>
      <c r="O21" s="6">
        <f>O19/O20</f>
        <v>6.666648042784884E-2</v>
      </c>
      <c r="P21" s="6">
        <f>P19/P20</f>
        <v>0.12182521561599682</v>
      </c>
      <c r="Q21" s="6">
        <f>Q19/Q20</f>
        <v>9.3472797733617496E-2</v>
      </c>
      <c r="R21" s="6">
        <f>R19/R20</f>
        <v>9.2981910901246814E-2</v>
      </c>
      <c r="S21" s="6">
        <f>S19/S20</f>
        <v>9.1220791879862137E-2</v>
      </c>
      <c r="T21" s="6"/>
    </row>
    <row r="22" spans="1:26" ht="12" customHeight="1">
      <c r="A22" s="36" t="s">
        <v>18</v>
      </c>
      <c r="B22" s="36"/>
      <c r="C22" s="5">
        <v>653768</v>
      </c>
      <c r="D22" s="5">
        <v>14143</v>
      </c>
      <c r="E22" s="5">
        <v>38611</v>
      </c>
      <c r="F22" s="5">
        <v>3752</v>
      </c>
      <c r="G22" s="5">
        <v>1814</v>
      </c>
      <c r="H22" s="2">
        <v>880</v>
      </c>
      <c r="I22" s="5">
        <v>1496</v>
      </c>
      <c r="J22" s="2">
        <v>704</v>
      </c>
      <c r="K22" s="5">
        <v>2957</v>
      </c>
      <c r="L22" s="5">
        <v>1098</v>
      </c>
      <c r="N22" t="s">
        <v>47</v>
      </c>
      <c r="O22" s="16">
        <f>SQRT(SUMSQ(D127,D134,D149,D156,D171,D178,D193,D200))</f>
        <v>85399.75221275528</v>
      </c>
      <c r="P22" s="16">
        <f>SQRT(SUMSQ(F127,F134,F149,F156,F171,F178,F193,F200))</f>
        <v>36245.706876815078</v>
      </c>
      <c r="Q22" s="16">
        <f>SQRT(SUMSQ(H127,H134,H149,H156,H171,H178,H193,H200))</f>
        <v>8241.3017175686509</v>
      </c>
      <c r="R22" s="16">
        <f>SQRT(SUMSQ(J127,J134,J149,J156,J171,J177,J193,J200))</f>
        <v>5841.0772978963396</v>
      </c>
      <c r="S22" s="16">
        <f>SQRT(SUMSQ(L127,L134,L149,L156,L171,L178,L193,L200))</f>
        <v>10550.670120897536</v>
      </c>
      <c r="T22" s="16"/>
    </row>
    <row r="23" spans="1:26" ht="12" customHeight="1">
      <c r="A23" s="36" t="s">
        <v>19</v>
      </c>
      <c r="B23" s="36"/>
      <c r="C23" s="5">
        <v>4901528</v>
      </c>
      <c r="D23" s="5">
        <v>51477</v>
      </c>
      <c r="E23" s="5">
        <v>182241</v>
      </c>
      <c r="F23" s="5">
        <v>8183</v>
      </c>
      <c r="G23" s="5">
        <v>9315</v>
      </c>
      <c r="H23" s="5">
        <v>1828</v>
      </c>
      <c r="I23" s="5">
        <v>8471</v>
      </c>
      <c r="J23" s="5">
        <v>1787</v>
      </c>
      <c r="K23" s="5">
        <v>11593</v>
      </c>
      <c r="L23" s="5">
        <v>2161</v>
      </c>
      <c r="N23" t="s">
        <v>48</v>
      </c>
      <c r="O23" s="8">
        <f>SQRT(SUMSQ(D121,D128,D143,D150,D165,D172,D187,D194))</f>
        <v>313309.57466378203</v>
      </c>
      <c r="P23" s="8">
        <f>SQRT(SUMSQ(F121,F128,F143,F150,F165,F172,F187,F194))</f>
        <v>89193.628483205015</v>
      </c>
      <c r="Q23" s="8">
        <f>SQRT(SUMSQ(H121,H128,H143,H150,H165,H172,H187,H194))</f>
        <v>18617.287100971505</v>
      </c>
      <c r="R23" s="8">
        <f>SQRT(SUMSQ(J121,J128,J143,J150,J165,J172,J187,J194))</f>
        <v>15995.019224746184</v>
      </c>
      <c r="S23" s="8">
        <f>SQRT(SUMSQ(L121,L128,L143,L150,L165,L172,L187,L194))</f>
        <v>24597.668791981079</v>
      </c>
      <c r="T23" s="8"/>
    </row>
    <row r="24" spans="1:26" ht="12" customHeight="1">
      <c r="A24" s="36" t="s">
        <v>20</v>
      </c>
      <c r="B24" s="36"/>
      <c r="C24" s="5">
        <v>3004430</v>
      </c>
      <c r="D24" s="5">
        <v>43981</v>
      </c>
      <c r="E24" s="5">
        <v>468677</v>
      </c>
      <c r="F24" s="5">
        <v>17163</v>
      </c>
      <c r="G24" s="5">
        <v>13538</v>
      </c>
      <c r="H24" s="5">
        <v>3579</v>
      </c>
      <c r="I24" s="5">
        <v>11824</v>
      </c>
      <c r="J24" s="5">
        <v>3434</v>
      </c>
      <c r="K24" s="5">
        <v>22642</v>
      </c>
      <c r="L24" s="5">
        <v>4805</v>
      </c>
      <c r="N24" t="s">
        <v>49</v>
      </c>
      <c r="O24" s="13">
        <f>(SQRT(O22^2-(O21^2*O23^2)))/O20</f>
        <v>4.5989163182507536E-4</v>
      </c>
      <c r="P24" s="13">
        <f>(SQRT(P22^2-(P21^2*P23^2)))/P20</f>
        <v>2.272958751817111E-3</v>
      </c>
      <c r="Q24" s="13">
        <f>(SQRT(Q22^2-(Q21^2*Q23^2)))/Q20</f>
        <v>1.0392073149747398E-2</v>
      </c>
      <c r="R24" s="13">
        <f>(SQRT(R22^2-(R21^2*R23^2)))/R20</f>
        <v>9.4381524126439607E-3</v>
      </c>
      <c r="S24" s="13">
        <f>(SQRT(S22^2-(S21^2*S23^2)))/S20</f>
        <v>7.6592954861220575E-3</v>
      </c>
      <c r="T24" s="13"/>
    </row>
    <row r="25" spans="1:26" ht="12" customHeight="1">
      <c r="A25" s="36" t="s">
        <v>22</v>
      </c>
      <c r="B25" s="36"/>
      <c r="C25" s="5">
        <v>1404886</v>
      </c>
      <c r="D25" s="5">
        <v>19128</v>
      </c>
      <c r="E25" s="5">
        <v>101678</v>
      </c>
      <c r="F25" s="5">
        <v>5935</v>
      </c>
      <c r="G25" s="5">
        <v>2861</v>
      </c>
      <c r="H25" s="2">
        <v>902</v>
      </c>
      <c r="I25" s="5">
        <v>2198</v>
      </c>
      <c r="J25" s="2">
        <v>771</v>
      </c>
      <c r="K25" s="5">
        <v>5041</v>
      </c>
      <c r="L25" s="5">
        <v>1213</v>
      </c>
      <c r="N25" t="s">
        <v>50</v>
      </c>
      <c r="O25" s="6">
        <f>O21-O24</f>
        <v>6.6206588796023758E-2</v>
      </c>
      <c r="P25" s="6">
        <f>P21-P24</f>
        <v>0.11955225686417971</v>
      </c>
      <c r="Q25" s="6">
        <f>Q21-Q24</f>
        <v>8.30807245838701E-2</v>
      </c>
      <c r="R25" s="6">
        <f>R21-R24</f>
        <v>8.3543758488602848E-2</v>
      </c>
      <c r="S25" s="6">
        <f>S21-S24</f>
        <v>8.3561496393740081E-2</v>
      </c>
      <c r="T25" s="6"/>
    </row>
    <row r="26" spans="1:26" ht="12" customHeight="1">
      <c r="A26" s="36" t="s">
        <v>15</v>
      </c>
      <c r="B26" s="36"/>
      <c r="C26" s="5">
        <v>1337182</v>
      </c>
      <c r="D26" s="5">
        <v>18807</v>
      </c>
      <c r="E26" s="5">
        <v>93761</v>
      </c>
      <c r="F26" s="5">
        <v>5429</v>
      </c>
      <c r="G26" s="5">
        <v>2861</v>
      </c>
      <c r="H26" s="2">
        <v>902</v>
      </c>
      <c r="I26" s="5">
        <v>2198</v>
      </c>
      <c r="J26" s="2">
        <v>771</v>
      </c>
      <c r="K26" s="5">
        <v>5041</v>
      </c>
      <c r="L26" s="5">
        <v>1213</v>
      </c>
      <c r="N26" t="s">
        <v>51</v>
      </c>
      <c r="O26" s="6">
        <f>O21+O24</f>
        <v>6.7126372059673922E-2</v>
      </c>
      <c r="P26" s="6">
        <f>P21+P24</f>
        <v>0.12409817436781394</v>
      </c>
      <c r="Q26" s="6">
        <f>Q21+Q24</f>
        <v>0.10386487088336489</v>
      </c>
      <c r="R26" s="6">
        <f>R21+R24</f>
        <v>0.10242006331389078</v>
      </c>
      <c r="S26" s="6">
        <f>S21+S24</f>
        <v>9.8880087365984193E-2</v>
      </c>
      <c r="T26" s="6"/>
    </row>
    <row r="27" spans="1:26" ht="12" customHeight="1">
      <c r="A27" s="36" t="s">
        <v>16</v>
      </c>
      <c r="B27" s="36"/>
      <c r="C27" s="5">
        <v>284985</v>
      </c>
      <c r="D27" s="5">
        <v>8772</v>
      </c>
      <c r="E27" s="5">
        <v>17037</v>
      </c>
      <c r="F27" s="5">
        <v>1945</v>
      </c>
      <c r="G27" s="5">
        <v>1193</v>
      </c>
      <c r="H27" s="2">
        <v>666</v>
      </c>
      <c r="I27" s="5">
        <v>1111</v>
      </c>
      <c r="J27" s="2">
        <v>644</v>
      </c>
      <c r="K27" s="5">
        <v>1863</v>
      </c>
      <c r="L27" s="2">
        <v>815</v>
      </c>
      <c r="N27" t="s">
        <v>52</v>
      </c>
      <c r="O27" s="6">
        <f>(O24/1.645)/O21</f>
        <v>4.1935524307638783E-3</v>
      </c>
      <c r="P27" s="6">
        <f>(P24/1.645)/P21</f>
        <v>1.1341969197947227E-2</v>
      </c>
      <c r="Q27" s="6">
        <f>(Q24/1.645)/Q21</f>
        <v>6.7585114055305873E-2</v>
      </c>
      <c r="R27" s="6">
        <f>(R24/1.645)/R21</f>
        <v>6.1705321117715872E-2</v>
      </c>
      <c r="S27" s="6">
        <f>(S24/1.645)/S21</f>
        <v>5.104216464844713E-2</v>
      </c>
      <c r="T27" s="6"/>
    </row>
    <row r="28" spans="1:26" ht="12" customHeight="1">
      <c r="A28" s="36" t="s">
        <v>17</v>
      </c>
      <c r="B28" s="36"/>
      <c r="C28" s="5">
        <v>391426</v>
      </c>
      <c r="D28" s="5">
        <v>10438</v>
      </c>
      <c r="E28" s="5">
        <v>20357</v>
      </c>
      <c r="F28" s="5">
        <v>2419</v>
      </c>
      <c r="G28" s="2">
        <v>611</v>
      </c>
      <c r="H28" s="2">
        <v>437</v>
      </c>
      <c r="I28" s="2">
        <v>442</v>
      </c>
      <c r="J28" s="2">
        <v>364</v>
      </c>
      <c r="K28" s="2">
        <v>876</v>
      </c>
      <c r="L28" s="2">
        <v>519</v>
      </c>
    </row>
    <row r="29" spans="1:26" ht="12" customHeight="1">
      <c r="A29" s="36" t="s">
        <v>18</v>
      </c>
      <c r="B29" s="36"/>
      <c r="C29" s="5">
        <v>1254166</v>
      </c>
      <c r="D29" s="5">
        <v>17796</v>
      </c>
      <c r="E29" s="5">
        <v>88678</v>
      </c>
      <c r="F29" s="5">
        <v>5496</v>
      </c>
      <c r="G29" s="5">
        <v>2463</v>
      </c>
      <c r="H29" s="2">
        <v>852</v>
      </c>
      <c r="I29" s="5">
        <v>1810</v>
      </c>
      <c r="J29" s="2">
        <v>724</v>
      </c>
      <c r="K29" s="5">
        <v>4419</v>
      </c>
      <c r="L29" s="5">
        <v>1162</v>
      </c>
    </row>
    <row r="30" spans="1:26" ht="12" customHeight="1">
      <c r="A30" s="36" t="s">
        <v>19</v>
      </c>
      <c r="B30" s="36"/>
      <c r="C30" s="5">
        <v>356508</v>
      </c>
      <c r="D30" s="5">
        <v>8949</v>
      </c>
      <c r="E30" s="5">
        <v>23973</v>
      </c>
      <c r="F30" s="5">
        <v>2665</v>
      </c>
      <c r="G30" s="2">
        <v>628</v>
      </c>
      <c r="H30" s="2">
        <v>460</v>
      </c>
      <c r="I30" s="2">
        <v>615</v>
      </c>
      <c r="J30" s="2">
        <v>461</v>
      </c>
      <c r="K30" s="2">
        <v>729</v>
      </c>
      <c r="L30" s="2">
        <v>477</v>
      </c>
    </row>
    <row r="31" spans="1:26" ht="12" customHeight="1">
      <c r="A31" s="36" t="s">
        <v>20</v>
      </c>
      <c r="B31" s="36"/>
      <c r="C31" s="5">
        <v>67704</v>
      </c>
      <c r="D31" s="5">
        <v>4901</v>
      </c>
      <c r="E31" s="5">
        <v>7917</v>
      </c>
      <c r="F31" s="5">
        <v>1902</v>
      </c>
      <c r="G31" s="2">
        <v>0</v>
      </c>
      <c r="H31" s="2">
        <v>220</v>
      </c>
      <c r="I31" s="2">
        <v>0</v>
      </c>
      <c r="J31" s="2">
        <v>220</v>
      </c>
      <c r="K31" s="2">
        <v>0</v>
      </c>
      <c r="L31" s="2">
        <v>220</v>
      </c>
      <c r="N31" t="s">
        <v>63</v>
      </c>
      <c r="P31" s="9"/>
      <c r="Q31" s="9"/>
      <c r="R31" s="9"/>
    </row>
    <row r="32" spans="1:26" ht="12" customHeight="1">
      <c r="A32" s="37" t="s">
        <v>23</v>
      </c>
      <c r="B32" s="37"/>
      <c r="C32" s="5">
        <v>24622261</v>
      </c>
      <c r="D32" s="5">
        <v>173131</v>
      </c>
      <c r="E32" s="5">
        <v>2469457</v>
      </c>
      <c r="F32" s="5">
        <v>54278</v>
      </c>
      <c r="G32" s="5">
        <v>74171</v>
      </c>
      <c r="H32" s="5">
        <v>8552</v>
      </c>
      <c r="I32" s="5">
        <v>60885</v>
      </c>
      <c r="J32" s="5">
        <v>7940</v>
      </c>
      <c r="K32" s="5">
        <v>113760</v>
      </c>
      <c r="L32" s="5">
        <v>11703</v>
      </c>
      <c r="N32">
        <v>2015</v>
      </c>
      <c r="P32" s="9"/>
      <c r="Q32" s="9"/>
      <c r="R32" s="9"/>
    </row>
    <row r="33" spans="1:20" ht="12" customHeight="1">
      <c r="A33" s="36" t="s">
        <v>14</v>
      </c>
      <c r="B33" s="36"/>
      <c r="C33" s="5">
        <v>7911467</v>
      </c>
      <c r="D33" s="5">
        <v>98762</v>
      </c>
      <c r="E33" s="5">
        <v>934268</v>
      </c>
      <c r="F33" s="5">
        <v>26199</v>
      </c>
      <c r="G33" s="5">
        <v>27046</v>
      </c>
      <c r="H33" s="5">
        <v>5395</v>
      </c>
      <c r="I33" s="5">
        <v>20634</v>
      </c>
      <c r="J33" s="5">
        <v>4854</v>
      </c>
      <c r="K33" s="5">
        <v>38759</v>
      </c>
      <c r="L33" s="5">
        <v>6871</v>
      </c>
      <c r="O33" t="s">
        <v>61</v>
      </c>
      <c r="P33" t="s">
        <v>6</v>
      </c>
      <c r="Q33" t="s">
        <v>60</v>
      </c>
      <c r="R33" t="s">
        <v>59</v>
      </c>
      <c r="S33" t="s">
        <v>43</v>
      </c>
    </row>
    <row r="34" spans="1:20" ht="12" customHeight="1">
      <c r="A34" s="36" t="s">
        <v>15</v>
      </c>
      <c r="B34" s="36"/>
      <c r="C34" s="5">
        <v>7463721</v>
      </c>
      <c r="D34" s="5">
        <v>92473</v>
      </c>
      <c r="E34" s="5">
        <v>831416</v>
      </c>
      <c r="F34" s="5">
        <v>23904</v>
      </c>
      <c r="G34" s="5">
        <v>25240</v>
      </c>
      <c r="H34" s="5">
        <v>5162</v>
      </c>
      <c r="I34" s="5">
        <v>19042</v>
      </c>
      <c r="J34" s="5">
        <v>4508</v>
      </c>
      <c r="K34" s="5">
        <v>36158</v>
      </c>
      <c r="L34" s="5">
        <v>6683</v>
      </c>
      <c r="N34" t="s">
        <v>58</v>
      </c>
      <c r="O34" s="10">
        <f>O12</f>
        <v>0.1704468652090794</v>
      </c>
      <c r="P34" s="11">
        <f>P12</f>
        <v>0.29947838250900044</v>
      </c>
      <c r="Q34" s="11">
        <f>Q12</f>
        <v>0.29172736359821644</v>
      </c>
      <c r="R34" s="11">
        <f>R12</f>
        <v>0.25313779838667622</v>
      </c>
      <c r="S34" s="11">
        <f>S12</f>
        <v>0.25912332624936441</v>
      </c>
      <c r="T34" s="11"/>
    </row>
    <row r="35" spans="1:20" ht="12" customHeight="1">
      <c r="A35" s="36" t="s">
        <v>16</v>
      </c>
      <c r="B35" s="36"/>
      <c r="C35" s="5">
        <v>892942</v>
      </c>
      <c r="D35" s="5">
        <v>28195</v>
      </c>
      <c r="E35" s="5">
        <v>83328</v>
      </c>
      <c r="F35" s="5">
        <v>9719</v>
      </c>
      <c r="G35" s="5">
        <v>2495</v>
      </c>
      <c r="H35" s="5">
        <v>1227</v>
      </c>
      <c r="I35" s="5">
        <v>1935</v>
      </c>
      <c r="J35" s="5">
        <v>1071</v>
      </c>
      <c r="K35" s="5">
        <v>4908</v>
      </c>
      <c r="L35" s="5">
        <v>1825</v>
      </c>
      <c r="N35" t="s">
        <v>57</v>
      </c>
      <c r="O35" s="11">
        <f t="shared" ref="O35:S38" si="0">O15</f>
        <v>9.6067955456014421E-4</v>
      </c>
      <c r="P35" s="11">
        <f t="shared" si="0"/>
        <v>4.1102252091992425E-3</v>
      </c>
      <c r="Q35" s="11">
        <f t="shared" si="0"/>
        <v>2.1943911045595219E-2</v>
      </c>
      <c r="R35" s="11">
        <f t="shared" si="0"/>
        <v>2.2403739379740169E-2</v>
      </c>
      <c r="S35" s="11">
        <f t="shared" si="0"/>
        <v>1.8732493480216696E-2</v>
      </c>
      <c r="T35" s="11"/>
    </row>
    <row r="36" spans="1:20" ht="12" customHeight="1">
      <c r="A36" s="36" t="s">
        <v>17</v>
      </c>
      <c r="B36" s="36"/>
      <c r="C36" s="5">
        <v>273737</v>
      </c>
      <c r="D36" s="5">
        <v>12502</v>
      </c>
      <c r="E36" s="5">
        <v>22131</v>
      </c>
      <c r="F36" s="5">
        <v>3625</v>
      </c>
      <c r="G36" s="5">
        <v>1498</v>
      </c>
      <c r="H36" s="5">
        <v>1052</v>
      </c>
      <c r="I36" s="2">
        <v>894</v>
      </c>
      <c r="J36" s="2">
        <v>915</v>
      </c>
      <c r="K36" s="5">
        <v>2172</v>
      </c>
      <c r="L36" s="5">
        <v>1388</v>
      </c>
      <c r="N36" t="s">
        <v>56</v>
      </c>
      <c r="O36" s="11">
        <f t="shared" si="0"/>
        <v>0.16948618565451926</v>
      </c>
      <c r="P36" s="11">
        <f t="shared" si="0"/>
        <v>0.2953681572998012</v>
      </c>
      <c r="Q36" s="11">
        <f t="shared" si="0"/>
        <v>0.26978345255262121</v>
      </c>
      <c r="R36" s="11">
        <f t="shared" si="0"/>
        <v>0.23073405900693605</v>
      </c>
      <c r="S36" s="11">
        <f t="shared" si="0"/>
        <v>0.24039083276914772</v>
      </c>
      <c r="T36" s="11"/>
    </row>
    <row r="37" spans="1:20" ht="12" customHeight="1">
      <c r="A37" s="36" t="s">
        <v>18</v>
      </c>
      <c r="B37" s="36"/>
      <c r="C37" s="5">
        <v>96982</v>
      </c>
      <c r="D37" s="5">
        <v>8163</v>
      </c>
      <c r="E37" s="5">
        <v>5776</v>
      </c>
      <c r="F37" s="5">
        <v>1301</v>
      </c>
      <c r="G37" s="2">
        <v>42</v>
      </c>
      <c r="H37" s="2">
        <v>73</v>
      </c>
      <c r="I37" s="2">
        <v>42</v>
      </c>
      <c r="J37" s="2">
        <v>73</v>
      </c>
      <c r="K37" s="2">
        <v>42</v>
      </c>
      <c r="L37" s="2">
        <v>73</v>
      </c>
      <c r="N37" t="s">
        <v>51</v>
      </c>
      <c r="O37" s="11">
        <f t="shared" si="0"/>
        <v>0.17140754476363954</v>
      </c>
      <c r="P37" s="11">
        <f t="shared" si="0"/>
        <v>0.30358860771819968</v>
      </c>
      <c r="Q37" s="11">
        <f t="shared" si="0"/>
        <v>0.31367127464381167</v>
      </c>
      <c r="R37" s="11">
        <f t="shared" si="0"/>
        <v>0.27554153776641638</v>
      </c>
      <c r="S37" s="11">
        <f t="shared" si="0"/>
        <v>0.27785581972958112</v>
      </c>
      <c r="T37" s="11"/>
    </row>
    <row r="38" spans="1:20" ht="12" customHeight="1">
      <c r="A38" s="36" t="s">
        <v>19</v>
      </c>
      <c r="B38" s="36"/>
      <c r="C38" s="5">
        <v>6569156</v>
      </c>
      <c r="D38" s="5">
        <v>85813</v>
      </c>
      <c r="E38" s="5">
        <v>742925</v>
      </c>
      <c r="F38" s="5">
        <v>24606</v>
      </c>
      <c r="G38" s="5">
        <v>21557</v>
      </c>
      <c r="H38" s="5">
        <v>4863</v>
      </c>
      <c r="I38" s="5">
        <v>16318</v>
      </c>
      <c r="J38" s="5">
        <v>4362</v>
      </c>
      <c r="K38" s="5">
        <v>29659</v>
      </c>
      <c r="L38" s="5">
        <v>6266</v>
      </c>
      <c r="N38" t="s">
        <v>52</v>
      </c>
      <c r="O38" s="11">
        <f t="shared" si="0"/>
        <v>3.4262861244149451E-3</v>
      </c>
      <c r="P38" s="11">
        <f t="shared" si="0"/>
        <v>8.3432304112110497E-3</v>
      </c>
      <c r="Q38" s="11">
        <f t="shared" si="0"/>
        <v>4.5726816260971692E-2</v>
      </c>
      <c r="R38" s="11">
        <f t="shared" si="0"/>
        <v>5.3801899765933747E-2</v>
      </c>
      <c r="S38" s="11">
        <f t="shared" si="0"/>
        <v>4.3946387210112466E-2</v>
      </c>
      <c r="T38" s="11"/>
    </row>
    <row r="39" spans="1:20" ht="12" customHeight="1">
      <c r="A39" s="36" t="s">
        <v>20</v>
      </c>
      <c r="B39" s="36"/>
      <c r="C39" s="5">
        <v>447746</v>
      </c>
      <c r="D39" s="5">
        <v>18995</v>
      </c>
      <c r="E39" s="5">
        <v>102852</v>
      </c>
      <c r="F39" s="5">
        <v>9408</v>
      </c>
      <c r="G39" s="5">
        <v>1806</v>
      </c>
      <c r="H39" s="5">
        <v>1153</v>
      </c>
      <c r="I39" s="5">
        <v>1592</v>
      </c>
      <c r="J39" s="5">
        <v>1086</v>
      </c>
      <c r="K39" s="5">
        <v>2601</v>
      </c>
      <c r="L39" s="5">
        <v>1304</v>
      </c>
      <c r="P39" s="9"/>
      <c r="Q39" s="9"/>
      <c r="R39" s="9"/>
    </row>
    <row r="40" spans="1:20" ht="12" customHeight="1">
      <c r="A40" s="36" t="s">
        <v>21</v>
      </c>
      <c r="B40" s="36"/>
      <c r="C40" s="5">
        <v>13686215</v>
      </c>
      <c r="D40" s="5">
        <v>84900</v>
      </c>
      <c r="E40" s="5">
        <v>1295424</v>
      </c>
      <c r="F40" s="5">
        <v>32888</v>
      </c>
      <c r="G40" s="5">
        <v>41660</v>
      </c>
      <c r="H40" s="5">
        <v>3963</v>
      </c>
      <c r="I40" s="5">
        <v>35326</v>
      </c>
      <c r="J40" s="5">
        <v>3873</v>
      </c>
      <c r="K40" s="5">
        <v>65535</v>
      </c>
      <c r="L40" s="5">
        <v>6102</v>
      </c>
      <c r="N40" t="s">
        <v>62</v>
      </c>
      <c r="P40" s="9"/>
      <c r="Q40" s="9"/>
      <c r="R40" s="9"/>
    </row>
    <row r="41" spans="1:20" ht="12" customHeight="1">
      <c r="A41" s="36" t="s">
        <v>15</v>
      </c>
      <c r="B41" s="36"/>
      <c r="C41" s="5">
        <v>10550806</v>
      </c>
      <c r="D41" s="5">
        <v>67921</v>
      </c>
      <c r="E41" s="5">
        <v>704178</v>
      </c>
      <c r="F41" s="5">
        <v>20409</v>
      </c>
      <c r="G41" s="5">
        <v>26358</v>
      </c>
      <c r="H41" s="5">
        <v>2864</v>
      </c>
      <c r="I41" s="5">
        <v>23787</v>
      </c>
      <c r="J41" s="5">
        <v>2871</v>
      </c>
      <c r="K41" s="5">
        <v>42374</v>
      </c>
      <c r="L41" s="5">
        <v>4398</v>
      </c>
      <c r="N41">
        <v>2015</v>
      </c>
      <c r="P41" s="9"/>
      <c r="Q41" s="9"/>
      <c r="R41" s="9"/>
    </row>
    <row r="42" spans="1:20" ht="12" customHeight="1">
      <c r="A42" s="38" t="s">
        <v>16</v>
      </c>
      <c r="B42" s="38"/>
      <c r="C42" s="5">
        <v>2650318</v>
      </c>
      <c r="D42" s="5">
        <v>33790</v>
      </c>
      <c r="E42" s="5">
        <v>260105</v>
      </c>
      <c r="F42" s="5">
        <v>11240</v>
      </c>
      <c r="G42" s="5">
        <v>11332</v>
      </c>
      <c r="H42" s="5">
        <v>1765</v>
      </c>
      <c r="I42" s="5">
        <v>11027</v>
      </c>
      <c r="J42" s="5">
        <v>1918</v>
      </c>
      <c r="K42" s="5">
        <v>21002</v>
      </c>
      <c r="L42" s="5">
        <v>2974</v>
      </c>
      <c r="O42" t="s">
        <v>61</v>
      </c>
      <c r="P42" t="s">
        <v>6</v>
      </c>
      <c r="Q42" t="s">
        <v>60</v>
      </c>
      <c r="R42" t="s">
        <v>59</v>
      </c>
      <c r="S42" t="s">
        <v>43</v>
      </c>
    </row>
    <row r="43" spans="1:20" ht="12" customHeight="1">
      <c r="A43" s="36" t="s">
        <v>17</v>
      </c>
      <c r="B43" s="36"/>
      <c r="C43" s="5">
        <v>1320897</v>
      </c>
      <c r="D43" s="5">
        <v>24465</v>
      </c>
      <c r="E43" s="5">
        <v>120700</v>
      </c>
      <c r="F43" s="5">
        <v>8546</v>
      </c>
      <c r="G43" s="5">
        <v>5381</v>
      </c>
      <c r="H43" s="5">
        <v>1225</v>
      </c>
      <c r="I43" s="5">
        <v>5049</v>
      </c>
      <c r="J43" s="5">
        <v>1141</v>
      </c>
      <c r="K43" s="5">
        <v>8322</v>
      </c>
      <c r="L43" s="5">
        <v>1950</v>
      </c>
      <c r="N43" t="s">
        <v>58</v>
      </c>
      <c r="O43" s="12">
        <f>O21</f>
        <v>6.666648042784884E-2</v>
      </c>
      <c r="P43" s="12">
        <f>P21</f>
        <v>0.12182521561599682</v>
      </c>
      <c r="Q43" s="12">
        <f>Q21</f>
        <v>9.3472797733617496E-2</v>
      </c>
      <c r="R43" s="12">
        <f>R21</f>
        <v>9.2981910901246814E-2</v>
      </c>
      <c r="S43" s="12">
        <f>S21</f>
        <v>9.1220791879862137E-2</v>
      </c>
      <c r="T43" s="12"/>
    </row>
    <row r="44" spans="1:20" ht="12" customHeight="1">
      <c r="A44" s="36" t="s">
        <v>18</v>
      </c>
      <c r="B44" s="36"/>
      <c r="C44" s="5">
        <v>1485388</v>
      </c>
      <c r="D44" s="5">
        <v>22084</v>
      </c>
      <c r="E44" s="5">
        <v>93038</v>
      </c>
      <c r="F44" s="5">
        <v>6364</v>
      </c>
      <c r="G44" s="5">
        <v>2914</v>
      </c>
      <c r="H44" s="5">
        <v>1098</v>
      </c>
      <c r="I44" s="5">
        <v>2240</v>
      </c>
      <c r="J44" s="5">
        <v>1079</v>
      </c>
      <c r="K44" s="5">
        <v>4568</v>
      </c>
      <c r="L44" s="5">
        <v>1348</v>
      </c>
      <c r="N44" t="s">
        <v>57</v>
      </c>
      <c r="O44" s="11">
        <f t="shared" ref="O44:S47" si="1">O24</f>
        <v>4.5989163182507536E-4</v>
      </c>
      <c r="P44" s="11">
        <f t="shared" si="1"/>
        <v>2.272958751817111E-3</v>
      </c>
      <c r="Q44" s="11">
        <f t="shared" si="1"/>
        <v>1.0392073149747398E-2</v>
      </c>
      <c r="R44" s="11">
        <f t="shared" si="1"/>
        <v>9.4381524126439607E-3</v>
      </c>
      <c r="S44" s="11">
        <f t="shared" si="1"/>
        <v>7.6592954861220575E-3</v>
      </c>
      <c r="T44" s="11"/>
    </row>
    <row r="45" spans="1:20" ht="12" customHeight="1">
      <c r="A45" s="36" t="s">
        <v>19</v>
      </c>
      <c r="B45" s="36"/>
      <c r="C45" s="5">
        <v>6657680</v>
      </c>
      <c r="D45" s="5">
        <v>55060</v>
      </c>
      <c r="E45" s="5">
        <v>317388</v>
      </c>
      <c r="F45" s="5">
        <v>13598</v>
      </c>
      <c r="G45" s="5">
        <v>9818</v>
      </c>
      <c r="H45" s="5">
        <v>1781</v>
      </c>
      <c r="I45" s="5">
        <v>8214</v>
      </c>
      <c r="J45" s="5">
        <v>1595</v>
      </c>
      <c r="K45" s="5">
        <v>13016</v>
      </c>
      <c r="L45" s="5">
        <v>2154</v>
      </c>
      <c r="N45" t="s">
        <v>56</v>
      </c>
      <c r="O45" s="12">
        <f t="shared" si="1"/>
        <v>6.6206588796023758E-2</v>
      </c>
      <c r="P45" s="12">
        <f t="shared" si="1"/>
        <v>0.11955225686417971</v>
      </c>
      <c r="Q45" s="12">
        <f t="shared" si="1"/>
        <v>8.30807245838701E-2</v>
      </c>
      <c r="R45" s="12">
        <f t="shared" si="1"/>
        <v>8.3543758488602848E-2</v>
      </c>
      <c r="S45" s="12">
        <f t="shared" si="1"/>
        <v>8.3561496393740081E-2</v>
      </c>
      <c r="T45" s="12"/>
    </row>
    <row r="46" spans="1:20" ht="12" customHeight="1">
      <c r="A46" s="36" t="s">
        <v>20</v>
      </c>
      <c r="B46" s="36"/>
      <c r="C46" s="5">
        <v>3135409</v>
      </c>
      <c r="D46" s="5">
        <v>37573</v>
      </c>
      <c r="E46" s="5">
        <v>591246</v>
      </c>
      <c r="F46" s="5">
        <v>20614</v>
      </c>
      <c r="G46" s="5">
        <v>15302</v>
      </c>
      <c r="H46" s="5">
        <v>3001</v>
      </c>
      <c r="I46" s="5">
        <v>11539</v>
      </c>
      <c r="J46" s="5">
        <v>2617</v>
      </c>
      <c r="K46" s="5">
        <v>23161</v>
      </c>
      <c r="L46" s="5">
        <v>4348</v>
      </c>
      <c r="N46" t="s">
        <v>51</v>
      </c>
      <c r="O46" s="12">
        <f t="shared" si="1"/>
        <v>6.7126372059673922E-2</v>
      </c>
      <c r="P46" s="12">
        <f t="shared" si="1"/>
        <v>0.12409817436781394</v>
      </c>
      <c r="Q46" s="12">
        <f t="shared" si="1"/>
        <v>0.10386487088336489</v>
      </c>
      <c r="R46" s="12">
        <f t="shared" si="1"/>
        <v>0.10242006331389078</v>
      </c>
      <c r="S46" s="12">
        <f t="shared" si="1"/>
        <v>9.8880087365984193E-2</v>
      </c>
      <c r="T46" s="12"/>
    </row>
    <row r="47" spans="1:20" ht="12" customHeight="1">
      <c r="A47" s="36" t="s">
        <v>22</v>
      </c>
      <c r="B47" s="36"/>
      <c r="C47" s="5">
        <v>3024579</v>
      </c>
      <c r="D47" s="5">
        <v>29099</v>
      </c>
      <c r="E47" s="5">
        <v>239765</v>
      </c>
      <c r="F47" s="5">
        <v>8262</v>
      </c>
      <c r="G47" s="5">
        <v>5465</v>
      </c>
      <c r="H47" s="5">
        <v>1378</v>
      </c>
      <c r="I47" s="5">
        <v>4925</v>
      </c>
      <c r="J47" s="5">
        <v>1298</v>
      </c>
      <c r="K47" s="5">
        <v>9466</v>
      </c>
      <c r="L47" s="5">
        <v>1701</v>
      </c>
      <c r="N47" t="s">
        <v>52</v>
      </c>
      <c r="O47" s="11">
        <f t="shared" si="1"/>
        <v>4.1935524307638783E-3</v>
      </c>
      <c r="P47" s="11">
        <f t="shared" si="1"/>
        <v>1.1341969197947227E-2</v>
      </c>
      <c r="Q47" s="11">
        <f t="shared" si="1"/>
        <v>6.7585114055305873E-2</v>
      </c>
      <c r="R47" s="11">
        <f t="shared" si="1"/>
        <v>6.1705321117715872E-2</v>
      </c>
      <c r="S47" s="11">
        <f t="shared" si="1"/>
        <v>5.104216464844713E-2</v>
      </c>
      <c r="T47" s="11"/>
    </row>
    <row r="48" spans="1:20" ht="12" customHeight="1">
      <c r="A48" s="36" t="s">
        <v>15</v>
      </c>
      <c r="B48" s="36"/>
      <c r="C48" s="5">
        <v>2981504</v>
      </c>
      <c r="D48" s="5">
        <v>28310</v>
      </c>
      <c r="E48" s="5">
        <v>230841</v>
      </c>
      <c r="F48" s="5">
        <v>8382</v>
      </c>
      <c r="G48" s="5">
        <v>5288</v>
      </c>
      <c r="H48" s="5">
        <v>1348</v>
      </c>
      <c r="I48" s="5">
        <v>4748</v>
      </c>
      <c r="J48" s="5">
        <v>1269</v>
      </c>
      <c r="K48" s="5">
        <v>9217</v>
      </c>
      <c r="L48" s="5">
        <v>1695</v>
      </c>
    </row>
    <row r="49" spans="1:20" ht="12" customHeight="1">
      <c r="A49" s="36" t="s">
        <v>16</v>
      </c>
      <c r="B49" s="36"/>
      <c r="C49" s="5">
        <v>394912</v>
      </c>
      <c r="D49" s="5">
        <v>9772</v>
      </c>
      <c r="E49" s="5">
        <v>27940</v>
      </c>
      <c r="F49" s="5">
        <v>2941</v>
      </c>
      <c r="G49" s="5">
        <v>1286</v>
      </c>
      <c r="H49" s="2">
        <v>648</v>
      </c>
      <c r="I49" s="5">
        <v>1167</v>
      </c>
      <c r="J49" s="2">
        <v>512</v>
      </c>
      <c r="K49" s="5">
        <v>2246</v>
      </c>
      <c r="L49" s="2">
        <v>785</v>
      </c>
    </row>
    <row r="50" spans="1:20" ht="12" customHeight="1">
      <c r="A50" s="36" t="s">
        <v>17</v>
      </c>
      <c r="B50" s="36"/>
      <c r="C50" s="5">
        <v>633285</v>
      </c>
      <c r="D50" s="5">
        <v>12756</v>
      </c>
      <c r="E50" s="5">
        <v>41011</v>
      </c>
      <c r="F50" s="5">
        <v>2972</v>
      </c>
      <c r="G50" s="5">
        <v>1120</v>
      </c>
      <c r="H50" s="2">
        <v>565</v>
      </c>
      <c r="I50" s="5">
        <v>1114</v>
      </c>
      <c r="J50" s="2">
        <v>607</v>
      </c>
      <c r="K50" s="5">
        <v>2209</v>
      </c>
      <c r="L50" s="2">
        <v>732</v>
      </c>
    </row>
    <row r="51" spans="1:20" ht="12" customHeight="1">
      <c r="A51" s="36" t="s">
        <v>18</v>
      </c>
      <c r="B51" s="36"/>
      <c r="C51" s="5">
        <v>2944778</v>
      </c>
      <c r="D51" s="5">
        <v>28158</v>
      </c>
      <c r="E51" s="5">
        <v>228102</v>
      </c>
      <c r="F51" s="5">
        <v>8212</v>
      </c>
      <c r="G51" s="5">
        <v>5162</v>
      </c>
      <c r="H51" s="5">
        <v>1316</v>
      </c>
      <c r="I51" s="5">
        <v>4622</v>
      </c>
      <c r="J51" s="5">
        <v>1237</v>
      </c>
      <c r="K51" s="5">
        <v>9091</v>
      </c>
      <c r="L51" s="5">
        <v>1650</v>
      </c>
    </row>
    <row r="52" spans="1:20" ht="12" customHeight="1">
      <c r="A52" s="36" t="s">
        <v>19</v>
      </c>
      <c r="B52" s="36"/>
      <c r="C52" s="5">
        <v>1352658</v>
      </c>
      <c r="D52" s="5">
        <v>18091</v>
      </c>
      <c r="E52" s="5">
        <v>107626</v>
      </c>
      <c r="F52" s="5">
        <v>5016</v>
      </c>
      <c r="G52" s="5">
        <v>2770</v>
      </c>
      <c r="H52" s="2">
        <v>920</v>
      </c>
      <c r="I52" s="5">
        <v>2494</v>
      </c>
      <c r="J52" s="2">
        <v>860</v>
      </c>
      <c r="K52" s="5">
        <v>3338</v>
      </c>
      <c r="L52" s="2">
        <v>978</v>
      </c>
    </row>
    <row r="53" spans="1:20" ht="12" customHeight="1">
      <c r="A53" s="36" t="s">
        <v>20</v>
      </c>
      <c r="B53" s="36"/>
      <c r="C53" s="5">
        <v>43075</v>
      </c>
      <c r="D53" s="5">
        <v>4014</v>
      </c>
      <c r="E53" s="5">
        <v>8924</v>
      </c>
      <c r="F53" s="5">
        <v>1880</v>
      </c>
      <c r="G53" s="2">
        <v>177</v>
      </c>
      <c r="H53" s="2">
        <v>205</v>
      </c>
      <c r="I53" s="2">
        <v>177</v>
      </c>
      <c r="J53" s="2">
        <v>205</v>
      </c>
      <c r="K53" s="2">
        <v>249</v>
      </c>
      <c r="L53" s="2">
        <v>239</v>
      </c>
    </row>
    <row r="54" spans="1:20" ht="12" customHeight="1">
      <c r="A54" s="37" t="s">
        <v>24</v>
      </c>
      <c r="B54" s="37"/>
      <c r="C54" s="5">
        <v>21488753</v>
      </c>
      <c r="D54" s="5">
        <v>134276</v>
      </c>
      <c r="E54" s="5">
        <v>2113175</v>
      </c>
      <c r="F54" s="5">
        <v>56720</v>
      </c>
      <c r="G54" s="5">
        <v>65011</v>
      </c>
      <c r="H54" s="5">
        <v>7870</v>
      </c>
      <c r="I54" s="5">
        <v>54123</v>
      </c>
      <c r="J54" s="5">
        <v>7541</v>
      </c>
      <c r="K54" s="5">
        <v>106758</v>
      </c>
      <c r="L54" s="5">
        <v>10937</v>
      </c>
      <c r="N54" s="18" t="s">
        <v>66</v>
      </c>
      <c r="O54" s="7">
        <f>C17+C39+C61+C83+C105+C127+C149+C171+C193</f>
        <v>3216686</v>
      </c>
      <c r="P54" s="7">
        <f>E17+E39+E61+E83+E105+E127+E149+E171+E193</f>
        <v>663312</v>
      </c>
      <c r="Q54" s="7">
        <f>G17+G39+G61+G83+G105+G127+G149+G171+G193</f>
        <v>21748</v>
      </c>
      <c r="R54" s="7">
        <f>I17+I39+I61+I83+I105+I127+I149+I171+I193</f>
        <v>16802</v>
      </c>
      <c r="S54" s="7">
        <f>K17+K39+K61+K83+K105+K127+K149+K171+K193</f>
        <v>35952</v>
      </c>
      <c r="T54" s="7"/>
    </row>
    <row r="55" spans="1:20" ht="12" customHeight="1">
      <c r="A55" s="36" t="s">
        <v>14</v>
      </c>
      <c r="B55" s="36"/>
      <c r="C55" s="5">
        <v>6453132</v>
      </c>
      <c r="D55" s="5">
        <v>67215</v>
      </c>
      <c r="E55" s="5">
        <v>740054</v>
      </c>
      <c r="F55" s="5">
        <v>28151</v>
      </c>
      <c r="G55" s="5">
        <v>23714</v>
      </c>
      <c r="H55" s="5">
        <v>4455</v>
      </c>
      <c r="I55" s="5">
        <v>19386</v>
      </c>
      <c r="J55" s="5">
        <v>4009</v>
      </c>
      <c r="K55" s="5">
        <v>37045</v>
      </c>
      <c r="L55" s="5">
        <v>5771</v>
      </c>
      <c r="N55" s="18" t="s">
        <v>65</v>
      </c>
      <c r="O55" s="7">
        <f>C11+C33+C55+C77+C99+C121+C143+C165+C187</f>
        <v>72452409</v>
      </c>
      <c r="P55" s="7">
        <f>E11+E33+E55+E77+E99+E121+E143+E165+E187</f>
        <v>7211897</v>
      </c>
      <c r="Q55" s="7">
        <f>G11+G33+G55+G77+G99+G121+G143+G165+G187</f>
        <v>267912</v>
      </c>
      <c r="R55" s="7">
        <f>I11+I33+I55+I77+I99+I121+I143+I165+I187</f>
        <v>201462</v>
      </c>
      <c r="S55" s="7">
        <f>K11+K33+K55+K77+K99+K121+K143+K165+K187</f>
        <v>480572</v>
      </c>
      <c r="T55" s="7"/>
    </row>
    <row r="56" spans="1:20" ht="12" customHeight="1">
      <c r="A56" s="36" t="s">
        <v>15</v>
      </c>
      <c r="B56" s="36"/>
      <c r="C56" s="5">
        <v>6048449</v>
      </c>
      <c r="D56" s="5">
        <v>63606</v>
      </c>
      <c r="E56" s="5">
        <v>651130</v>
      </c>
      <c r="F56" s="5">
        <v>25956</v>
      </c>
      <c r="G56" s="5">
        <v>20546</v>
      </c>
      <c r="H56" s="5">
        <v>4629</v>
      </c>
      <c r="I56" s="5">
        <v>16508</v>
      </c>
      <c r="J56" s="5">
        <v>3988</v>
      </c>
      <c r="K56" s="5">
        <v>32699</v>
      </c>
      <c r="L56" s="5">
        <v>5580</v>
      </c>
    </row>
    <row r="57" spans="1:20" ht="12" customHeight="1">
      <c r="A57" s="36" t="s">
        <v>16</v>
      </c>
      <c r="B57" s="36"/>
      <c r="C57" s="5">
        <v>1258537</v>
      </c>
      <c r="D57" s="5">
        <v>29655</v>
      </c>
      <c r="E57" s="5">
        <v>125973</v>
      </c>
      <c r="F57" s="5">
        <v>10282</v>
      </c>
      <c r="G57" s="5">
        <v>3705</v>
      </c>
      <c r="H57" s="5">
        <v>2125</v>
      </c>
      <c r="I57" s="5">
        <v>4109</v>
      </c>
      <c r="J57" s="5">
        <v>2366</v>
      </c>
      <c r="K57" s="5">
        <v>8477</v>
      </c>
      <c r="L57" s="5">
        <v>3179</v>
      </c>
    </row>
    <row r="58" spans="1:20" ht="12" customHeight="1">
      <c r="A58" s="36" t="s">
        <v>17</v>
      </c>
      <c r="B58" s="36"/>
      <c r="C58" s="5">
        <v>302386</v>
      </c>
      <c r="D58" s="5">
        <v>12723</v>
      </c>
      <c r="E58" s="5">
        <v>26008</v>
      </c>
      <c r="F58" s="5">
        <v>4338</v>
      </c>
      <c r="G58" s="5">
        <v>1000</v>
      </c>
      <c r="H58" s="2">
        <v>893</v>
      </c>
      <c r="I58" s="5">
        <v>1000</v>
      </c>
      <c r="J58" s="2">
        <v>893</v>
      </c>
      <c r="K58" s="5">
        <v>2011</v>
      </c>
      <c r="L58" s="5">
        <v>1235</v>
      </c>
    </row>
    <row r="59" spans="1:20" ht="12" customHeight="1">
      <c r="A59" s="36" t="s">
        <v>18</v>
      </c>
      <c r="B59" s="36"/>
      <c r="C59" s="5">
        <v>69719</v>
      </c>
      <c r="D59" s="5">
        <v>5995</v>
      </c>
      <c r="E59" s="5">
        <v>5595</v>
      </c>
      <c r="F59" s="5">
        <v>1674</v>
      </c>
      <c r="G59" s="2">
        <v>46</v>
      </c>
      <c r="H59" s="2">
        <v>80</v>
      </c>
      <c r="I59" s="2">
        <v>0</v>
      </c>
      <c r="J59" s="2">
        <v>220</v>
      </c>
      <c r="K59" s="2">
        <v>251</v>
      </c>
      <c r="L59" s="2">
        <v>319</v>
      </c>
    </row>
    <row r="60" spans="1:20" ht="12" customHeight="1">
      <c r="A60" s="36" t="s">
        <v>19</v>
      </c>
      <c r="B60" s="36"/>
      <c r="C60" s="5">
        <v>4732193</v>
      </c>
      <c r="D60" s="5">
        <v>52799</v>
      </c>
      <c r="E60" s="5">
        <v>513312</v>
      </c>
      <c r="F60" s="5">
        <v>24371</v>
      </c>
      <c r="G60" s="5">
        <v>15926</v>
      </c>
      <c r="H60" s="5">
        <v>4061</v>
      </c>
      <c r="I60" s="5">
        <v>11530</v>
      </c>
      <c r="J60" s="5">
        <v>3191</v>
      </c>
      <c r="K60" s="5">
        <v>23810</v>
      </c>
      <c r="L60" s="5">
        <v>4673</v>
      </c>
    </row>
    <row r="61" spans="1:20" ht="12" customHeight="1">
      <c r="A61" s="36" t="s">
        <v>20</v>
      </c>
      <c r="B61" s="36"/>
      <c r="C61" s="5">
        <v>404683</v>
      </c>
      <c r="D61" s="5">
        <v>16973</v>
      </c>
      <c r="E61" s="5">
        <v>88924</v>
      </c>
      <c r="F61" s="5">
        <v>8676</v>
      </c>
      <c r="G61" s="5">
        <v>3168</v>
      </c>
      <c r="H61" s="5">
        <v>1753</v>
      </c>
      <c r="I61" s="5">
        <v>2878</v>
      </c>
      <c r="J61" s="5">
        <v>1728</v>
      </c>
      <c r="K61" s="5">
        <v>4346</v>
      </c>
      <c r="L61" s="5">
        <v>1820</v>
      </c>
      <c r="N61" s="19" t="s">
        <v>67</v>
      </c>
      <c r="O61" s="20">
        <f>O54/O55</f>
        <v>4.439722632273E-2</v>
      </c>
      <c r="P61" s="20">
        <f>P54/P55</f>
        <v>9.197469126361621E-2</v>
      </c>
      <c r="Q61" s="20">
        <f>Q54/Q55</f>
        <v>8.117590850727105E-2</v>
      </c>
      <c r="R61" s="20">
        <f>R54/R55</f>
        <v>8.3400343489094711E-2</v>
      </c>
      <c r="S61" s="20">
        <f>S54/S55</f>
        <v>7.4810850403269444E-2</v>
      </c>
      <c r="T61" s="20"/>
    </row>
    <row r="62" spans="1:20" ht="12" customHeight="1">
      <c r="A62" s="36" t="s">
        <v>21</v>
      </c>
      <c r="B62" s="36"/>
      <c r="C62" s="5">
        <v>11557293</v>
      </c>
      <c r="D62" s="5">
        <v>83251</v>
      </c>
      <c r="E62" s="5">
        <v>1130859</v>
      </c>
      <c r="F62" s="5">
        <v>31727</v>
      </c>
      <c r="G62" s="5">
        <v>37300</v>
      </c>
      <c r="H62" s="5">
        <v>4262</v>
      </c>
      <c r="I62" s="5">
        <v>32134</v>
      </c>
      <c r="J62" s="5">
        <v>4371</v>
      </c>
      <c r="K62" s="5">
        <v>60218</v>
      </c>
      <c r="L62" s="5">
        <v>5942</v>
      </c>
      <c r="N62" s="19" t="s">
        <v>47</v>
      </c>
      <c r="O62" s="21">
        <f>SQRT(SUMSQ(19697, 22127,20623,10431,20249,15618,14278,13197,13757))</f>
        <v>51311.898181610864</v>
      </c>
      <c r="P62" s="21">
        <f>SQRT(SUMSQ(7332,8769,9246,4664,8812,6804,6907,5594,6386))</f>
        <v>21945.870636636861</v>
      </c>
      <c r="Q62">
        <f>SQRT(SUMSQ(1503,2072,1462,487,1687,1255,1256,1074,928))</f>
        <v>4115.8226395217762</v>
      </c>
      <c r="R62">
        <f>SQRT(SUMSQ(1451,1968,1184,357,1227,1176,1219,699,702))</f>
        <v>3586.5862599413385</v>
      </c>
      <c r="S62">
        <f>SQRT(SUMSQ(1723,2574,1686,1102,2760,1567,1748,1596,1566))</f>
        <v>5637.319398437523</v>
      </c>
    </row>
    <row r="63" spans="1:20" ht="12" customHeight="1">
      <c r="A63" s="36" t="s">
        <v>15</v>
      </c>
      <c r="B63" s="36"/>
      <c r="C63" s="5">
        <v>8843401</v>
      </c>
      <c r="D63" s="5">
        <v>66310</v>
      </c>
      <c r="E63" s="5">
        <v>654354</v>
      </c>
      <c r="F63" s="5">
        <v>22375</v>
      </c>
      <c r="G63" s="5">
        <v>21517</v>
      </c>
      <c r="H63" s="5">
        <v>2763</v>
      </c>
      <c r="I63" s="5">
        <v>20074</v>
      </c>
      <c r="J63" s="5">
        <v>3009</v>
      </c>
      <c r="K63" s="5">
        <v>35803</v>
      </c>
      <c r="L63" s="5">
        <v>4277</v>
      </c>
    </row>
    <row r="64" spans="1:20" ht="12" customHeight="1">
      <c r="A64" s="38" t="s">
        <v>16</v>
      </c>
      <c r="B64" s="38"/>
      <c r="C64" s="5">
        <v>3108748</v>
      </c>
      <c r="D64" s="5">
        <v>30547</v>
      </c>
      <c r="E64" s="5">
        <v>322580</v>
      </c>
      <c r="F64" s="5">
        <v>14546</v>
      </c>
      <c r="G64" s="5">
        <v>10305</v>
      </c>
      <c r="H64" s="5">
        <v>2043</v>
      </c>
      <c r="I64" s="5">
        <v>10288</v>
      </c>
      <c r="J64" s="5">
        <v>2296</v>
      </c>
      <c r="K64" s="5">
        <v>17846</v>
      </c>
      <c r="L64" s="5">
        <v>3209</v>
      </c>
    </row>
    <row r="65" spans="1:20" ht="12" customHeight="1">
      <c r="A65" s="36" t="s">
        <v>17</v>
      </c>
      <c r="B65" s="36"/>
      <c r="C65" s="5">
        <v>1337383</v>
      </c>
      <c r="D65" s="5">
        <v>25259</v>
      </c>
      <c r="E65" s="5">
        <v>120731</v>
      </c>
      <c r="F65" s="5">
        <v>8807</v>
      </c>
      <c r="G65" s="5">
        <v>5536</v>
      </c>
      <c r="H65" s="5">
        <v>1413</v>
      </c>
      <c r="I65" s="5">
        <v>5020</v>
      </c>
      <c r="J65" s="5">
        <v>1424</v>
      </c>
      <c r="K65" s="5">
        <v>8811</v>
      </c>
      <c r="L65" s="5">
        <v>1830</v>
      </c>
    </row>
    <row r="66" spans="1:20" ht="12" customHeight="1">
      <c r="A66" s="36" t="s">
        <v>18</v>
      </c>
      <c r="B66" s="36"/>
      <c r="C66" s="5">
        <v>1066394</v>
      </c>
      <c r="D66" s="5">
        <v>18976</v>
      </c>
      <c r="E66" s="5">
        <v>69430</v>
      </c>
      <c r="F66" s="5">
        <v>5089</v>
      </c>
      <c r="G66" s="2">
        <v>926</v>
      </c>
      <c r="H66" s="2">
        <v>428</v>
      </c>
      <c r="I66" s="2">
        <v>902</v>
      </c>
      <c r="J66" s="2">
        <v>427</v>
      </c>
      <c r="K66" s="5">
        <v>2555</v>
      </c>
      <c r="L66" s="2">
        <v>948</v>
      </c>
    </row>
    <row r="67" spans="1:20" ht="12" customHeight="1">
      <c r="A67" s="36" t="s">
        <v>19</v>
      </c>
      <c r="B67" s="36"/>
      <c r="C67" s="5">
        <v>4352848</v>
      </c>
      <c r="D67" s="5">
        <v>40636</v>
      </c>
      <c r="E67" s="5">
        <v>193457</v>
      </c>
      <c r="F67" s="5">
        <v>11487</v>
      </c>
      <c r="G67" s="5">
        <v>5856</v>
      </c>
      <c r="H67" s="5">
        <v>1530</v>
      </c>
      <c r="I67" s="5">
        <v>5055</v>
      </c>
      <c r="J67" s="5">
        <v>1457</v>
      </c>
      <c r="K67" s="5">
        <v>8711</v>
      </c>
      <c r="L67" s="5">
        <v>1861</v>
      </c>
    </row>
    <row r="68" spans="1:20" ht="12" customHeight="1">
      <c r="A68" s="36" t="s">
        <v>20</v>
      </c>
      <c r="B68" s="36"/>
      <c r="C68" s="5">
        <v>2713892</v>
      </c>
      <c r="D68" s="5">
        <v>39505</v>
      </c>
      <c r="E68" s="5">
        <v>476505</v>
      </c>
      <c r="F68" s="5">
        <v>20249</v>
      </c>
      <c r="G68" s="5">
        <v>15783</v>
      </c>
      <c r="H68" s="5">
        <v>3084</v>
      </c>
      <c r="I68" s="5">
        <v>12060</v>
      </c>
      <c r="J68" s="5">
        <v>2774</v>
      </c>
      <c r="K68" s="5">
        <v>24415</v>
      </c>
      <c r="L68" s="5">
        <v>4388</v>
      </c>
      <c r="N68" s="19" t="s">
        <v>68</v>
      </c>
      <c r="O68" s="22">
        <f>SQRT(SUMSQ(D11,D33,D55,D77,D99,D121,D143,D165,D187))</f>
        <v>232401.8559026584</v>
      </c>
      <c r="P68" s="22">
        <f>SQRT(SUMSQ(F11,F33,F55,F77,F99,F121,F143,F165,F187))</f>
        <v>71855.068011936353</v>
      </c>
      <c r="Q68" s="22">
        <f>SQRT(SUMSQ(H11,H33,H55,H77,H99,H121,H143,H165,H187))</f>
        <v>13669.811337395991</v>
      </c>
      <c r="R68" s="22">
        <f>SQRT(SUMSQ(J11,J33,J55,J77,J99,J121,J143,J165,J187))</f>
        <v>11427.916564273648</v>
      </c>
      <c r="S68" s="22">
        <f>SQRT(SUMSQ(L11,L33,L55,L77,L99,L121,L143,L165,L187))</f>
        <v>17751.72859188648</v>
      </c>
      <c r="T68" s="22"/>
    </row>
    <row r="69" spans="1:20" ht="12" customHeight="1">
      <c r="A69" s="36" t="s">
        <v>22</v>
      </c>
      <c r="B69" s="36"/>
      <c r="C69" s="5">
        <v>3478328</v>
      </c>
      <c r="D69" s="5">
        <v>30417</v>
      </c>
      <c r="E69" s="5">
        <v>242262</v>
      </c>
      <c r="F69" s="5">
        <v>8939</v>
      </c>
      <c r="G69" s="5">
        <v>3997</v>
      </c>
      <c r="H69" s="5">
        <v>1035</v>
      </c>
      <c r="I69" s="5">
        <v>2603</v>
      </c>
      <c r="J69" s="2">
        <v>876</v>
      </c>
      <c r="K69" s="5">
        <v>9495</v>
      </c>
      <c r="L69" s="5">
        <v>1731</v>
      </c>
    </row>
    <row r="70" spans="1:20" ht="12" customHeight="1">
      <c r="A70" s="36" t="s">
        <v>15</v>
      </c>
      <c r="B70" s="36"/>
      <c r="C70" s="5">
        <v>3443951</v>
      </c>
      <c r="D70" s="5">
        <v>29526</v>
      </c>
      <c r="E70" s="5">
        <v>236295</v>
      </c>
      <c r="F70" s="5">
        <v>8986</v>
      </c>
      <c r="G70" s="5">
        <v>3488</v>
      </c>
      <c r="H70" s="2">
        <v>833</v>
      </c>
      <c r="I70" s="5">
        <v>2313</v>
      </c>
      <c r="J70" s="2">
        <v>742</v>
      </c>
      <c r="K70" s="5">
        <v>8755</v>
      </c>
      <c r="L70" s="5">
        <v>1567</v>
      </c>
    </row>
    <row r="71" spans="1:20" ht="12" customHeight="1">
      <c r="A71" s="36" t="s">
        <v>16</v>
      </c>
      <c r="B71" s="36"/>
      <c r="C71" s="5">
        <v>511328</v>
      </c>
      <c r="D71" s="5">
        <v>9055</v>
      </c>
      <c r="E71" s="5">
        <v>30336</v>
      </c>
      <c r="F71" s="5">
        <v>2980</v>
      </c>
      <c r="G71" s="2">
        <v>885</v>
      </c>
      <c r="H71" s="2">
        <v>406</v>
      </c>
      <c r="I71" s="2">
        <v>662</v>
      </c>
      <c r="J71" s="2">
        <v>410</v>
      </c>
      <c r="K71" s="5">
        <v>2224</v>
      </c>
      <c r="L71" s="2">
        <v>729</v>
      </c>
    </row>
    <row r="72" spans="1:20" ht="12" customHeight="1">
      <c r="A72" s="36" t="s">
        <v>17</v>
      </c>
      <c r="B72" s="36"/>
      <c r="C72" s="5">
        <v>959368</v>
      </c>
      <c r="D72" s="5">
        <v>14893</v>
      </c>
      <c r="E72" s="5">
        <v>53777</v>
      </c>
      <c r="F72" s="5">
        <v>3956</v>
      </c>
      <c r="G72" s="2">
        <v>853</v>
      </c>
      <c r="H72" s="2">
        <v>557</v>
      </c>
      <c r="I72" s="2">
        <v>521</v>
      </c>
      <c r="J72" s="2">
        <v>449</v>
      </c>
      <c r="K72" s="5">
        <v>2633</v>
      </c>
      <c r="L72" s="2">
        <v>801</v>
      </c>
    </row>
    <row r="73" spans="1:20" ht="12" customHeight="1">
      <c r="A73" s="36" t="s">
        <v>18</v>
      </c>
      <c r="B73" s="36"/>
      <c r="C73" s="5">
        <v>3397516</v>
      </c>
      <c r="D73" s="5">
        <v>29700</v>
      </c>
      <c r="E73" s="5">
        <v>232058</v>
      </c>
      <c r="F73" s="5">
        <v>8885</v>
      </c>
      <c r="G73" s="5">
        <v>3294</v>
      </c>
      <c r="H73" s="2">
        <v>818</v>
      </c>
      <c r="I73" s="5">
        <v>2119</v>
      </c>
      <c r="J73" s="2">
        <v>668</v>
      </c>
      <c r="K73" s="5">
        <v>8550</v>
      </c>
      <c r="L73" s="5">
        <v>1528</v>
      </c>
    </row>
    <row r="74" spans="1:20" ht="12" customHeight="1">
      <c r="A74" s="36" t="s">
        <v>19</v>
      </c>
      <c r="B74" s="36"/>
      <c r="C74" s="5">
        <v>1036363</v>
      </c>
      <c r="D74" s="5">
        <v>16768</v>
      </c>
      <c r="E74" s="5">
        <v>64746</v>
      </c>
      <c r="F74" s="5">
        <v>4428</v>
      </c>
      <c r="G74" s="2">
        <v>689</v>
      </c>
      <c r="H74" s="2">
        <v>462</v>
      </c>
      <c r="I74" s="2">
        <v>622</v>
      </c>
      <c r="J74" s="2">
        <v>450</v>
      </c>
      <c r="K74" s="5">
        <v>1911</v>
      </c>
      <c r="L74" s="2">
        <v>890</v>
      </c>
    </row>
    <row r="75" spans="1:20" ht="12" customHeight="1">
      <c r="A75" s="36" t="s">
        <v>20</v>
      </c>
      <c r="B75" s="36"/>
      <c r="C75" s="5">
        <v>34377</v>
      </c>
      <c r="D75" s="5">
        <v>3695</v>
      </c>
      <c r="E75" s="5">
        <v>5967</v>
      </c>
      <c r="F75" s="5">
        <v>1312</v>
      </c>
      <c r="G75" s="2">
        <v>509</v>
      </c>
      <c r="H75" s="2">
        <v>599</v>
      </c>
      <c r="I75" s="2">
        <v>290</v>
      </c>
      <c r="J75" s="2">
        <v>335</v>
      </c>
      <c r="K75" s="2">
        <v>740</v>
      </c>
      <c r="L75" s="2">
        <v>613</v>
      </c>
    </row>
    <row r="76" spans="1:20" ht="12" customHeight="1">
      <c r="A76" s="37" t="s">
        <v>25</v>
      </c>
      <c r="B76" s="37"/>
      <c r="C76" s="5">
        <v>6577301</v>
      </c>
      <c r="D76" s="5">
        <v>81685</v>
      </c>
      <c r="E76" s="5">
        <v>654800</v>
      </c>
      <c r="F76" s="5">
        <v>26161</v>
      </c>
      <c r="G76" s="5">
        <v>22468</v>
      </c>
      <c r="H76" s="5">
        <v>4948</v>
      </c>
      <c r="I76" s="5">
        <v>18740</v>
      </c>
      <c r="J76" s="5">
        <v>4258</v>
      </c>
      <c r="K76" s="5">
        <v>35337</v>
      </c>
      <c r="L76" s="5">
        <v>6559</v>
      </c>
      <c r="N76" s="19" t="s">
        <v>69</v>
      </c>
      <c r="O76" s="13">
        <f>(SQRT(O62^2-(O61^2*O68^2)))/O55</f>
        <v>6.9374922024878711E-4</v>
      </c>
      <c r="P76" s="13">
        <f>(SQRT(P62^2-(P61^2*P68^2)))/P55</f>
        <v>2.9017497678123418E-3</v>
      </c>
      <c r="Q76" s="13">
        <f>(SQRT(Q62^2-(Q61^2*Q68^2)))/Q55</f>
        <v>1.4793716591789982E-2</v>
      </c>
      <c r="R76" s="13">
        <f>(SQRT(R62^2-(R61^2*R68^2)))/R55</f>
        <v>1.7162698701570674E-2</v>
      </c>
      <c r="S76" s="13">
        <f>(SQRT(S62^2-(S61^2*S68^2)))/S55</f>
        <v>1.1400292010682694E-2</v>
      </c>
      <c r="T76" s="13"/>
    </row>
    <row r="77" spans="1:20" ht="12" customHeight="1">
      <c r="A77" s="36" t="s">
        <v>14</v>
      </c>
      <c r="B77" s="36"/>
      <c r="C77" s="5">
        <v>1925458</v>
      </c>
      <c r="D77" s="5">
        <v>41268</v>
      </c>
      <c r="E77" s="5">
        <v>225777</v>
      </c>
      <c r="F77" s="5">
        <v>13086</v>
      </c>
      <c r="G77" s="5">
        <v>8040</v>
      </c>
      <c r="H77" s="5">
        <v>2936</v>
      </c>
      <c r="I77" s="5">
        <v>5376</v>
      </c>
      <c r="J77" s="5">
        <v>2336</v>
      </c>
      <c r="K77" s="5">
        <v>12125</v>
      </c>
      <c r="L77" s="5">
        <v>3685</v>
      </c>
      <c r="N77" s="19" t="s">
        <v>56</v>
      </c>
      <c r="O77" s="13">
        <f>O61-O76</f>
        <v>4.3703477102481215E-2</v>
      </c>
      <c r="P77" s="13">
        <f>P61+P76</f>
        <v>9.4876441031428546E-2</v>
      </c>
      <c r="Q77" s="13">
        <f>Q61+Q76</f>
        <v>9.5969625099061026E-2</v>
      </c>
      <c r="R77" s="13">
        <f>R61+R76</f>
        <v>0.10056304219066539</v>
      </c>
      <c r="S77" s="13">
        <f>S61+S76</f>
        <v>8.6211142413952141E-2</v>
      </c>
      <c r="T77" s="13"/>
    </row>
    <row r="78" spans="1:20" ht="12" customHeight="1">
      <c r="A78" s="36" t="s">
        <v>15</v>
      </c>
      <c r="B78" s="36"/>
      <c r="C78" s="5">
        <v>1796638</v>
      </c>
      <c r="D78" s="5">
        <v>39708</v>
      </c>
      <c r="E78" s="5">
        <v>198285</v>
      </c>
      <c r="F78" s="5">
        <v>11730</v>
      </c>
      <c r="G78" s="5">
        <v>6812</v>
      </c>
      <c r="H78" s="5">
        <v>2747</v>
      </c>
      <c r="I78" s="5">
        <v>4813</v>
      </c>
      <c r="J78" s="5">
        <v>2293</v>
      </c>
      <c r="K78" s="5">
        <v>10677</v>
      </c>
      <c r="L78" s="5">
        <v>3506</v>
      </c>
    </row>
    <row r="79" spans="1:20" ht="12" customHeight="1">
      <c r="A79" s="36" t="s">
        <v>16</v>
      </c>
      <c r="B79" s="36"/>
      <c r="C79" s="5">
        <v>506523</v>
      </c>
      <c r="D79" s="5">
        <v>19492</v>
      </c>
      <c r="E79" s="5">
        <v>50270</v>
      </c>
      <c r="F79" s="5">
        <v>6204</v>
      </c>
      <c r="G79" s="5">
        <v>1489</v>
      </c>
      <c r="H79" s="5">
        <v>1424</v>
      </c>
      <c r="I79" s="2">
        <v>615</v>
      </c>
      <c r="J79" s="2">
        <v>543</v>
      </c>
      <c r="K79" s="5">
        <v>2648</v>
      </c>
      <c r="L79" s="5">
        <v>1837</v>
      </c>
    </row>
    <row r="80" spans="1:20" ht="12" customHeight="1">
      <c r="A80" s="36" t="s">
        <v>17</v>
      </c>
      <c r="B80" s="36"/>
      <c r="C80" s="5">
        <v>120167</v>
      </c>
      <c r="D80" s="5">
        <v>8397</v>
      </c>
      <c r="E80" s="5">
        <v>10716</v>
      </c>
      <c r="F80" s="5">
        <v>2723</v>
      </c>
      <c r="G80" s="2">
        <v>200</v>
      </c>
      <c r="H80" s="2">
        <v>305</v>
      </c>
      <c r="I80" s="2">
        <v>114</v>
      </c>
      <c r="J80" s="2">
        <v>185</v>
      </c>
      <c r="K80" s="2">
        <v>500</v>
      </c>
      <c r="L80" s="2">
        <v>365</v>
      </c>
    </row>
    <row r="81" spans="1:20" ht="12" customHeight="1">
      <c r="A81" s="36" t="s">
        <v>18</v>
      </c>
      <c r="B81" s="36"/>
      <c r="C81" s="5">
        <v>18772</v>
      </c>
      <c r="D81" s="5">
        <v>3137</v>
      </c>
      <c r="E81" s="5">
        <v>1232</v>
      </c>
      <c r="F81" s="2">
        <v>825</v>
      </c>
      <c r="G81" s="2">
        <v>248</v>
      </c>
      <c r="H81" s="2">
        <v>395</v>
      </c>
      <c r="I81" s="2">
        <v>248</v>
      </c>
      <c r="J81" s="2">
        <v>395</v>
      </c>
      <c r="K81" s="2">
        <v>248</v>
      </c>
      <c r="L81" s="2">
        <v>395</v>
      </c>
    </row>
    <row r="82" spans="1:20" ht="12" customHeight="1">
      <c r="A82" s="36" t="s">
        <v>19</v>
      </c>
      <c r="B82" s="36"/>
      <c r="C82" s="5">
        <v>1247070</v>
      </c>
      <c r="D82" s="5">
        <v>33120</v>
      </c>
      <c r="E82" s="5">
        <v>140176</v>
      </c>
      <c r="F82" s="5">
        <v>10915</v>
      </c>
      <c r="G82" s="5">
        <v>4875</v>
      </c>
      <c r="H82" s="5">
        <v>2326</v>
      </c>
      <c r="I82" s="5">
        <v>3836</v>
      </c>
      <c r="J82" s="5">
        <v>2234</v>
      </c>
      <c r="K82" s="5">
        <v>7305</v>
      </c>
      <c r="L82" s="5">
        <v>3076</v>
      </c>
    </row>
    <row r="83" spans="1:20" ht="12" customHeight="1">
      <c r="A83" s="36" t="s">
        <v>20</v>
      </c>
      <c r="B83" s="36"/>
      <c r="C83" s="5">
        <v>128820</v>
      </c>
      <c r="D83" s="5">
        <v>9964</v>
      </c>
      <c r="E83" s="5">
        <v>27492</v>
      </c>
      <c r="F83" s="5">
        <v>5233</v>
      </c>
      <c r="G83" s="5">
        <v>1228</v>
      </c>
      <c r="H83" s="5">
        <v>1260</v>
      </c>
      <c r="I83" s="2">
        <v>563</v>
      </c>
      <c r="J83" s="2">
        <v>655</v>
      </c>
      <c r="K83" s="5">
        <v>1448</v>
      </c>
      <c r="L83" s="5">
        <v>1329</v>
      </c>
      <c r="N83" s="19" t="s">
        <v>51</v>
      </c>
      <c r="O83" s="13">
        <f>O61+O76</f>
        <v>4.5090975542978785E-2</v>
      </c>
      <c r="P83" s="13">
        <f>P61+P76</f>
        <v>9.4876441031428546E-2</v>
      </c>
      <c r="Q83" s="13">
        <f>Q61+Q76</f>
        <v>9.5969625099061026E-2</v>
      </c>
      <c r="R83" s="13">
        <f>R61+R76</f>
        <v>0.10056304219066539</v>
      </c>
      <c r="S83" s="13">
        <f>S61+S76</f>
        <v>8.6211142413952141E-2</v>
      </c>
      <c r="T83" s="13"/>
    </row>
    <row r="84" spans="1:20" ht="12" customHeight="1">
      <c r="A84" s="36" t="s">
        <v>21</v>
      </c>
      <c r="B84" s="36"/>
      <c r="C84" s="5">
        <v>3544885</v>
      </c>
      <c r="D84" s="5">
        <v>46750</v>
      </c>
      <c r="E84" s="5">
        <v>353193</v>
      </c>
      <c r="F84" s="5">
        <v>15870</v>
      </c>
      <c r="G84" s="5">
        <v>12435</v>
      </c>
      <c r="H84" s="5">
        <v>2526</v>
      </c>
      <c r="I84" s="5">
        <v>11447</v>
      </c>
      <c r="J84" s="5">
        <v>2462</v>
      </c>
      <c r="K84" s="5">
        <v>19544</v>
      </c>
      <c r="L84" s="5">
        <v>3443</v>
      </c>
      <c r="N84" s="19" t="s">
        <v>70</v>
      </c>
      <c r="O84" s="22">
        <f>C24+C46+C68+C90+C112+C134+C156+C178+C200</f>
        <v>23532396</v>
      </c>
      <c r="P84" s="7">
        <f>E24+E46+E68+E90+E112+E134+E156+E178+E200</f>
        <v>3796761</v>
      </c>
      <c r="Q84" s="7">
        <f>G24+G46+G68+G90+G112+G134+G156+G178+G200</f>
        <v>128993</v>
      </c>
      <c r="R84" s="7">
        <f>I24+I46+I68+I90+I112+I134+I156+I178+I200</f>
        <v>101953</v>
      </c>
      <c r="S84" s="7">
        <f>K24+K46+K68+K90+K112+K134+K156+K178+K200</f>
        <v>206077</v>
      </c>
      <c r="T84" s="7"/>
    </row>
    <row r="85" spans="1:20" ht="12" customHeight="1">
      <c r="A85" s="36" t="s">
        <v>15</v>
      </c>
      <c r="B85" s="36"/>
      <c r="C85" s="5">
        <v>2725655</v>
      </c>
      <c r="D85" s="5">
        <v>38943</v>
      </c>
      <c r="E85" s="5">
        <v>211114</v>
      </c>
      <c r="F85" s="5">
        <v>11290</v>
      </c>
      <c r="G85" s="5">
        <v>7227</v>
      </c>
      <c r="H85" s="5">
        <v>1784</v>
      </c>
      <c r="I85" s="5">
        <v>7483</v>
      </c>
      <c r="J85" s="5">
        <v>2069</v>
      </c>
      <c r="K85" s="5">
        <v>12200</v>
      </c>
      <c r="L85" s="5">
        <v>2639</v>
      </c>
    </row>
    <row r="86" spans="1:20" ht="12" customHeight="1">
      <c r="A86" s="38" t="s">
        <v>16</v>
      </c>
      <c r="B86" s="38"/>
      <c r="C86" s="5">
        <v>1123047</v>
      </c>
      <c r="D86" s="5">
        <v>24946</v>
      </c>
      <c r="E86" s="5">
        <v>112602</v>
      </c>
      <c r="F86" s="5">
        <v>7746</v>
      </c>
      <c r="G86" s="5">
        <v>3037</v>
      </c>
      <c r="H86" s="2">
        <v>956</v>
      </c>
      <c r="I86" s="5">
        <v>3763</v>
      </c>
      <c r="J86" s="5">
        <v>1399</v>
      </c>
      <c r="K86" s="5">
        <v>6596</v>
      </c>
      <c r="L86" s="5">
        <v>1899</v>
      </c>
    </row>
    <row r="87" spans="1:20" ht="12" customHeight="1">
      <c r="A87" s="36" t="s">
        <v>17</v>
      </c>
      <c r="B87" s="36"/>
      <c r="C87" s="5">
        <v>459668</v>
      </c>
      <c r="D87" s="5">
        <v>11798</v>
      </c>
      <c r="E87" s="5">
        <v>46469</v>
      </c>
      <c r="F87" s="5">
        <v>4954</v>
      </c>
      <c r="G87" s="5">
        <v>2691</v>
      </c>
      <c r="H87" s="5">
        <v>1219</v>
      </c>
      <c r="I87" s="5">
        <v>2488</v>
      </c>
      <c r="J87" s="5">
        <v>1213</v>
      </c>
      <c r="K87" s="5">
        <v>3719</v>
      </c>
      <c r="L87" s="5">
        <v>1375</v>
      </c>
    </row>
    <row r="88" spans="1:20" ht="12" customHeight="1">
      <c r="A88" s="36" t="s">
        <v>18</v>
      </c>
      <c r="B88" s="36"/>
      <c r="C88" s="5">
        <v>279790</v>
      </c>
      <c r="D88" s="5">
        <v>10219</v>
      </c>
      <c r="E88" s="5">
        <v>16994</v>
      </c>
      <c r="F88" s="5">
        <v>2373</v>
      </c>
      <c r="G88" s="2">
        <v>721</v>
      </c>
      <c r="H88" s="2">
        <v>593</v>
      </c>
      <c r="I88" s="2">
        <v>721</v>
      </c>
      <c r="J88" s="2">
        <v>593</v>
      </c>
      <c r="K88" s="2">
        <v>977</v>
      </c>
      <c r="L88" s="2">
        <v>644</v>
      </c>
    </row>
    <row r="89" spans="1:20" ht="12" customHeight="1">
      <c r="A89" s="36" t="s">
        <v>19</v>
      </c>
      <c r="B89" s="36"/>
      <c r="C89" s="5">
        <v>1138975</v>
      </c>
      <c r="D89" s="5">
        <v>25276</v>
      </c>
      <c r="E89" s="5">
        <v>47673</v>
      </c>
      <c r="F89" s="5">
        <v>4477</v>
      </c>
      <c r="G89" s="5">
        <v>1049</v>
      </c>
      <c r="H89" s="2">
        <v>704</v>
      </c>
      <c r="I89" s="2">
        <v>782</v>
      </c>
      <c r="J89" s="2">
        <v>480</v>
      </c>
      <c r="K89" s="5">
        <v>1787</v>
      </c>
      <c r="L89" s="2">
        <v>893</v>
      </c>
    </row>
    <row r="90" spans="1:20" ht="12" customHeight="1">
      <c r="A90" s="36" t="s">
        <v>20</v>
      </c>
      <c r="B90" s="36"/>
      <c r="C90" s="5">
        <v>819230</v>
      </c>
      <c r="D90" s="5">
        <v>20671</v>
      </c>
      <c r="E90" s="5">
        <v>142079</v>
      </c>
      <c r="F90" s="5">
        <v>10480</v>
      </c>
      <c r="G90" s="5">
        <v>5208</v>
      </c>
      <c r="H90" s="5">
        <v>2082</v>
      </c>
      <c r="I90" s="5">
        <v>3964</v>
      </c>
      <c r="J90" s="5">
        <v>1412</v>
      </c>
      <c r="K90" s="5">
        <v>7344</v>
      </c>
      <c r="L90" s="5">
        <v>2230</v>
      </c>
      <c r="N90" s="19" t="s">
        <v>71</v>
      </c>
      <c r="O90" s="22">
        <f>C18+C40+C62+C84+C106+C128+C150+C172+C194</f>
        <v>194113459</v>
      </c>
      <c r="P90" s="22">
        <f>E18+E40+E62+E84+E106+E128+E150+E172+E194</f>
        <v>16705415</v>
      </c>
      <c r="Q90" s="22">
        <f>G18+G40+G62+G84+G106+G128+G150+G172+G194</f>
        <v>800367</v>
      </c>
      <c r="R90" s="22">
        <f>I18+I40+I62+I84+I106+I128+I150+I172+I194</f>
        <v>646319</v>
      </c>
      <c r="S90" s="22">
        <f>K18+K40+K62+K84+K106+K128+K150+K172+K194</f>
        <v>1325609</v>
      </c>
      <c r="T90" s="22"/>
    </row>
    <row r="91" spans="1:20" ht="12" customHeight="1">
      <c r="A91" s="36" t="s">
        <v>22</v>
      </c>
      <c r="B91" s="36"/>
      <c r="C91" s="5">
        <v>1106958</v>
      </c>
      <c r="D91" s="5">
        <v>18483</v>
      </c>
      <c r="E91" s="5">
        <v>75830</v>
      </c>
      <c r="F91" s="5">
        <v>4925</v>
      </c>
      <c r="G91" s="5">
        <v>1993</v>
      </c>
      <c r="H91" s="2">
        <v>788</v>
      </c>
      <c r="I91" s="5">
        <v>1917</v>
      </c>
      <c r="J91" s="2">
        <v>731</v>
      </c>
      <c r="K91" s="5">
        <v>3668</v>
      </c>
      <c r="L91" s="2">
        <v>971</v>
      </c>
    </row>
    <row r="92" spans="1:20" ht="12" customHeight="1">
      <c r="A92" s="36" t="s">
        <v>15</v>
      </c>
      <c r="B92" s="36"/>
      <c r="C92" s="5">
        <v>1095023</v>
      </c>
      <c r="D92" s="5">
        <v>18329</v>
      </c>
      <c r="E92" s="5">
        <v>72803</v>
      </c>
      <c r="F92" s="5">
        <v>4857</v>
      </c>
      <c r="G92" s="5">
        <v>1993</v>
      </c>
      <c r="H92" s="2">
        <v>788</v>
      </c>
      <c r="I92" s="5">
        <v>1917</v>
      </c>
      <c r="J92" s="2">
        <v>731</v>
      </c>
      <c r="K92" s="5">
        <v>3668</v>
      </c>
      <c r="L92" s="2">
        <v>971</v>
      </c>
    </row>
    <row r="93" spans="1:20" ht="12" customHeight="1">
      <c r="A93" s="36" t="s">
        <v>16</v>
      </c>
      <c r="B93" s="36"/>
      <c r="C93" s="5">
        <v>177378</v>
      </c>
      <c r="D93" s="5">
        <v>7071</v>
      </c>
      <c r="E93" s="5">
        <v>9304</v>
      </c>
      <c r="F93" s="5">
        <v>1496</v>
      </c>
      <c r="G93" s="2">
        <v>188</v>
      </c>
      <c r="H93" s="2">
        <v>216</v>
      </c>
      <c r="I93" s="2">
        <v>188</v>
      </c>
      <c r="J93" s="2">
        <v>216</v>
      </c>
      <c r="K93" s="2">
        <v>503</v>
      </c>
      <c r="L93" s="2">
        <v>346</v>
      </c>
    </row>
    <row r="94" spans="1:20" ht="12" customHeight="1">
      <c r="A94" s="36" t="s">
        <v>17</v>
      </c>
      <c r="B94" s="36"/>
      <c r="C94" s="5">
        <v>350570</v>
      </c>
      <c r="D94" s="5">
        <v>8820</v>
      </c>
      <c r="E94" s="5">
        <v>17635</v>
      </c>
      <c r="F94" s="5">
        <v>2017</v>
      </c>
      <c r="G94" s="2">
        <v>612</v>
      </c>
      <c r="H94" s="2">
        <v>588</v>
      </c>
      <c r="I94" s="2">
        <v>603</v>
      </c>
      <c r="J94" s="2">
        <v>587</v>
      </c>
      <c r="K94" s="5">
        <v>1072</v>
      </c>
      <c r="L94" s="2">
        <v>687</v>
      </c>
    </row>
    <row r="95" spans="1:20" ht="12" customHeight="1">
      <c r="A95" s="36" t="s">
        <v>18</v>
      </c>
      <c r="B95" s="36"/>
      <c r="C95" s="5">
        <v>1082895</v>
      </c>
      <c r="D95" s="5">
        <v>17859</v>
      </c>
      <c r="E95" s="5">
        <v>71900</v>
      </c>
      <c r="F95" s="5">
        <v>4834</v>
      </c>
      <c r="G95" s="5">
        <v>1993</v>
      </c>
      <c r="H95" s="2">
        <v>788</v>
      </c>
      <c r="I95" s="5">
        <v>1917</v>
      </c>
      <c r="J95" s="2">
        <v>731</v>
      </c>
      <c r="K95" s="5">
        <v>3486</v>
      </c>
      <c r="L95" s="2">
        <v>956</v>
      </c>
    </row>
    <row r="96" spans="1:20" ht="12" customHeight="1">
      <c r="A96" s="36" t="s">
        <v>19</v>
      </c>
      <c r="B96" s="36"/>
      <c r="C96" s="5">
        <v>250559</v>
      </c>
      <c r="D96" s="5">
        <v>8365</v>
      </c>
      <c r="E96" s="5">
        <v>15651</v>
      </c>
      <c r="F96" s="5">
        <v>2106</v>
      </c>
      <c r="G96" s="2">
        <v>296</v>
      </c>
      <c r="H96" s="2">
        <v>240</v>
      </c>
      <c r="I96" s="2">
        <v>296</v>
      </c>
      <c r="J96" s="2">
        <v>240</v>
      </c>
      <c r="K96" s="2">
        <v>461</v>
      </c>
      <c r="L96" s="2">
        <v>317</v>
      </c>
    </row>
    <row r="97" spans="1:20" ht="12" customHeight="1">
      <c r="A97" s="36" t="s">
        <v>20</v>
      </c>
      <c r="B97" s="36"/>
      <c r="C97" s="5">
        <v>11935</v>
      </c>
      <c r="D97" s="5">
        <v>2354</v>
      </c>
      <c r="E97" s="5">
        <v>3027</v>
      </c>
      <c r="F97" s="5">
        <v>1246</v>
      </c>
      <c r="G97" s="2">
        <v>0</v>
      </c>
      <c r="H97" s="2">
        <v>220</v>
      </c>
      <c r="I97" s="2">
        <v>0</v>
      </c>
      <c r="J97" s="2">
        <v>220</v>
      </c>
      <c r="K97" s="2">
        <v>0</v>
      </c>
      <c r="L97" s="2">
        <v>220</v>
      </c>
    </row>
    <row r="98" spans="1:20" ht="12" customHeight="1">
      <c r="A98" s="37" t="s">
        <v>26</v>
      </c>
      <c r="B98" s="37"/>
      <c r="C98" s="5">
        <v>27820964</v>
      </c>
      <c r="D98" s="5">
        <v>155030</v>
      </c>
      <c r="E98" s="5">
        <v>2662228</v>
      </c>
      <c r="F98" s="5">
        <v>53317</v>
      </c>
      <c r="G98" s="5">
        <v>83534</v>
      </c>
      <c r="H98" s="5">
        <v>9195</v>
      </c>
      <c r="I98" s="5">
        <v>69280</v>
      </c>
      <c r="J98" s="5">
        <v>7536</v>
      </c>
      <c r="K98" s="5">
        <v>142091</v>
      </c>
      <c r="L98" s="5">
        <v>12378</v>
      </c>
      <c r="N98" s="19" t="s">
        <v>72</v>
      </c>
      <c r="O98" s="13">
        <f>O84/O90</f>
        <v>0.12123011006671104</v>
      </c>
      <c r="P98" s="13">
        <f>P84/P90</f>
        <v>0.22727726309103966</v>
      </c>
      <c r="Q98" s="13">
        <f>Q84/Q90</f>
        <v>0.16116731449447566</v>
      </c>
      <c r="R98" s="13">
        <f>R84/R90</f>
        <v>0.15774408612465363</v>
      </c>
      <c r="S98" s="13">
        <f>S84/S90</f>
        <v>0.15545835913908249</v>
      </c>
      <c r="T98" s="13"/>
    </row>
    <row r="99" spans="1:20" ht="12" customHeight="1">
      <c r="A99" s="36" t="s">
        <v>14</v>
      </c>
      <c r="B99" s="36"/>
      <c r="C99" s="5">
        <v>7481571</v>
      </c>
      <c r="D99" s="5">
        <v>70542</v>
      </c>
      <c r="E99" s="5">
        <v>797480</v>
      </c>
      <c r="F99" s="5">
        <v>25664</v>
      </c>
      <c r="G99" s="5">
        <v>21735</v>
      </c>
      <c r="H99" s="5">
        <v>4387</v>
      </c>
      <c r="I99" s="5">
        <v>17088</v>
      </c>
      <c r="J99" s="5">
        <v>3730</v>
      </c>
      <c r="K99" s="5">
        <v>39307</v>
      </c>
      <c r="L99" s="5">
        <v>5862</v>
      </c>
      <c r="N99" s="19" t="s">
        <v>47</v>
      </c>
    </row>
    <row r="100" spans="1:20" ht="12" customHeight="1">
      <c r="A100" s="36" t="s">
        <v>15</v>
      </c>
      <c r="B100" s="36"/>
      <c r="C100" s="5">
        <v>7010055</v>
      </c>
      <c r="D100" s="5">
        <v>68176</v>
      </c>
      <c r="E100" s="5">
        <v>693695</v>
      </c>
      <c r="F100" s="5">
        <v>25065</v>
      </c>
      <c r="G100" s="5">
        <v>17141</v>
      </c>
      <c r="H100" s="5">
        <v>3660</v>
      </c>
      <c r="I100" s="5">
        <v>12988</v>
      </c>
      <c r="J100" s="5">
        <v>2988</v>
      </c>
      <c r="K100" s="5">
        <v>33074</v>
      </c>
      <c r="L100" s="5">
        <v>4798</v>
      </c>
    </row>
    <row r="101" spans="1:20" ht="12" customHeight="1">
      <c r="A101" s="36" t="s">
        <v>16</v>
      </c>
      <c r="B101" s="36"/>
      <c r="C101" s="5">
        <v>2844390</v>
      </c>
      <c r="D101" s="5">
        <v>41119</v>
      </c>
      <c r="E101" s="5">
        <v>261463</v>
      </c>
      <c r="F101" s="5">
        <v>13760</v>
      </c>
      <c r="G101" s="5">
        <v>8363</v>
      </c>
      <c r="H101" s="5">
        <v>2167</v>
      </c>
      <c r="I101" s="5">
        <v>5882</v>
      </c>
      <c r="J101" s="5">
        <v>1731</v>
      </c>
      <c r="K101" s="5">
        <v>17587</v>
      </c>
      <c r="L101" s="5">
        <v>3264</v>
      </c>
    </row>
    <row r="102" spans="1:20" ht="12" customHeight="1">
      <c r="A102" s="36" t="s">
        <v>17</v>
      </c>
      <c r="B102" s="36"/>
      <c r="C102" s="5">
        <v>501008</v>
      </c>
      <c r="D102" s="5">
        <v>15916</v>
      </c>
      <c r="E102" s="5">
        <v>47420</v>
      </c>
      <c r="F102" s="5">
        <v>6074</v>
      </c>
      <c r="G102" s="5">
        <v>2878</v>
      </c>
      <c r="H102" s="5">
        <v>1766</v>
      </c>
      <c r="I102" s="5">
        <v>1920</v>
      </c>
      <c r="J102" s="2">
        <v>821</v>
      </c>
      <c r="K102" s="5">
        <v>4364</v>
      </c>
      <c r="L102" s="5">
        <v>1977</v>
      </c>
    </row>
    <row r="103" spans="1:20" ht="12" customHeight="1">
      <c r="A103" s="36" t="s">
        <v>18</v>
      </c>
      <c r="B103" s="36"/>
      <c r="C103" s="5">
        <v>55922</v>
      </c>
      <c r="D103" s="5">
        <v>3893</v>
      </c>
      <c r="E103" s="5">
        <v>3715</v>
      </c>
      <c r="F103" s="5">
        <v>1305</v>
      </c>
      <c r="G103" s="2">
        <v>118</v>
      </c>
      <c r="H103" s="2">
        <v>179</v>
      </c>
      <c r="I103" s="2">
        <v>98</v>
      </c>
      <c r="J103" s="2">
        <v>177</v>
      </c>
      <c r="K103" s="2">
        <v>118</v>
      </c>
      <c r="L103" s="2">
        <v>179</v>
      </c>
    </row>
    <row r="104" spans="1:20" ht="12" customHeight="1">
      <c r="A104" s="36" t="s">
        <v>19</v>
      </c>
      <c r="B104" s="36"/>
      <c r="C104" s="5">
        <v>3968053</v>
      </c>
      <c r="D104" s="5">
        <v>56934</v>
      </c>
      <c r="E104" s="5">
        <v>399935</v>
      </c>
      <c r="F104" s="5">
        <v>21601</v>
      </c>
      <c r="G104" s="5">
        <v>7787</v>
      </c>
      <c r="H104" s="5">
        <v>2494</v>
      </c>
      <c r="I104" s="5">
        <v>6164</v>
      </c>
      <c r="J104" s="5">
        <v>2058</v>
      </c>
      <c r="K104" s="5">
        <v>12916</v>
      </c>
      <c r="L104" s="5">
        <v>3320</v>
      </c>
    </row>
    <row r="105" spans="1:20" ht="12" customHeight="1">
      <c r="A105" s="36" t="s">
        <v>20</v>
      </c>
      <c r="B105" s="36"/>
      <c r="C105" s="5">
        <v>471516</v>
      </c>
      <c r="D105" s="5">
        <v>17695</v>
      </c>
      <c r="E105" s="5">
        <v>103785</v>
      </c>
      <c r="F105" s="5">
        <v>8584</v>
      </c>
      <c r="G105" s="5">
        <v>4594</v>
      </c>
      <c r="H105" s="5">
        <v>2066</v>
      </c>
      <c r="I105" s="5">
        <v>4100</v>
      </c>
      <c r="J105" s="5">
        <v>1930</v>
      </c>
      <c r="K105" s="5">
        <v>6233</v>
      </c>
      <c r="L105" s="5">
        <v>2374</v>
      </c>
    </row>
    <row r="106" spans="1:20" ht="12" customHeight="1">
      <c r="A106" s="36" t="s">
        <v>21</v>
      </c>
      <c r="B106" s="36"/>
      <c r="C106" s="5">
        <v>15724154</v>
      </c>
      <c r="D106" s="5">
        <v>93761</v>
      </c>
      <c r="E106" s="5">
        <v>1538262</v>
      </c>
      <c r="F106" s="5">
        <v>31086</v>
      </c>
      <c r="G106" s="5">
        <v>53620</v>
      </c>
      <c r="H106" s="5">
        <v>5556</v>
      </c>
      <c r="I106" s="5">
        <v>46288</v>
      </c>
      <c r="J106" s="5">
        <v>4757</v>
      </c>
      <c r="K106" s="5">
        <v>87032</v>
      </c>
      <c r="L106" s="5">
        <v>7209</v>
      </c>
    </row>
    <row r="107" spans="1:20" ht="12" customHeight="1">
      <c r="A107" s="36" t="s">
        <v>15</v>
      </c>
      <c r="B107" s="36"/>
      <c r="C107" s="5">
        <v>12466501</v>
      </c>
      <c r="D107" s="5">
        <v>81598</v>
      </c>
      <c r="E107" s="5">
        <v>997064</v>
      </c>
      <c r="F107" s="5">
        <v>21616</v>
      </c>
      <c r="G107" s="5">
        <v>36869</v>
      </c>
      <c r="H107" s="5">
        <v>4574</v>
      </c>
      <c r="I107" s="5">
        <v>32608</v>
      </c>
      <c r="J107" s="5">
        <v>3983</v>
      </c>
      <c r="K107" s="5">
        <v>61844</v>
      </c>
      <c r="L107" s="5">
        <v>5468</v>
      </c>
    </row>
    <row r="108" spans="1:20" ht="12" customHeight="1">
      <c r="A108" s="38" t="s">
        <v>16</v>
      </c>
      <c r="B108" s="38"/>
      <c r="C108" s="5">
        <v>6776612</v>
      </c>
      <c r="D108" s="5">
        <v>51897</v>
      </c>
      <c r="E108" s="5">
        <v>629107</v>
      </c>
      <c r="F108" s="5">
        <v>15728</v>
      </c>
      <c r="G108" s="5">
        <v>26302</v>
      </c>
      <c r="H108" s="5">
        <v>4070</v>
      </c>
      <c r="I108" s="5">
        <v>23460</v>
      </c>
      <c r="J108" s="5">
        <v>3552</v>
      </c>
      <c r="K108" s="5">
        <v>45003</v>
      </c>
      <c r="L108" s="5">
        <v>4650</v>
      </c>
    </row>
    <row r="109" spans="1:20" ht="12" customHeight="1">
      <c r="A109" s="36" t="s">
        <v>17</v>
      </c>
      <c r="B109" s="36"/>
      <c r="C109" s="5">
        <v>2123200</v>
      </c>
      <c r="D109" s="5">
        <v>29370</v>
      </c>
      <c r="E109" s="5">
        <v>196646</v>
      </c>
      <c r="F109" s="5">
        <v>9697</v>
      </c>
      <c r="G109" s="5">
        <v>9111</v>
      </c>
      <c r="H109" s="5">
        <v>2511</v>
      </c>
      <c r="I109" s="5">
        <v>7484</v>
      </c>
      <c r="J109" s="5">
        <v>1903</v>
      </c>
      <c r="K109" s="5">
        <v>14928</v>
      </c>
      <c r="L109" s="5">
        <v>2961</v>
      </c>
    </row>
    <row r="110" spans="1:20" ht="12" customHeight="1">
      <c r="A110" s="36" t="s">
        <v>18</v>
      </c>
      <c r="B110" s="36"/>
      <c r="C110" s="5">
        <v>917553</v>
      </c>
      <c r="D110" s="5">
        <v>21137</v>
      </c>
      <c r="E110" s="5">
        <v>63274</v>
      </c>
      <c r="F110" s="5">
        <v>5088</v>
      </c>
      <c r="G110" s="2">
        <v>898</v>
      </c>
      <c r="H110" s="2">
        <v>435</v>
      </c>
      <c r="I110" s="2">
        <v>705</v>
      </c>
      <c r="J110" s="2">
        <v>386</v>
      </c>
      <c r="K110" s="5">
        <v>2030</v>
      </c>
      <c r="L110" s="2">
        <v>615</v>
      </c>
    </row>
    <row r="111" spans="1:20" ht="12" customHeight="1">
      <c r="A111" s="36" t="s">
        <v>19</v>
      </c>
      <c r="B111" s="36"/>
      <c r="C111" s="5">
        <v>3685006</v>
      </c>
      <c r="D111" s="5">
        <v>47013</v>
      </c>
      <c r="E111" s="5">
        <v>169713</v>
      </c>
      <c r="F111" s="5">
        <v>9362</v>
      </c>
      <c r="G111" s="5">
        <v>3168</v>
      </c>
      <c r="H111" s="5">
        <v>1219</v>
      </c>
      <c r="I111" s="5">
        <v>3053</v>
      </c>
      <c r="J111" s="5">
        <v>1237</v>
      </c>
      <c r="K111" s="5">
        <v>4800</v>
      </c>
      <c r="L111" s="5">
        <v>1358</v>
      </c>
    </row>
    <row r="112" spans="1:20" ht="12" customHeight="1">
      <c r="A112" s="36" t="s">
        <v>20</v>
      </c>
      <c r="B112" s="36"/>
      <c r="C112" s="5">
        <v>3257653</v>
      </c>
      <c r="D112" s="5">
        <v>44572</v>
      </c>
      <c r="E112" s="5">
        <v>541198</v>
      </c>
      <c r="F112" s="5">
        <v>17983</v>
      </c>
      <c r="G112" s="5">
        <v>16751</v>
      </c>
      <c r="H112" s="5">
        <v>3340</v>
      </c>
      <c r="I112" s="5">
        <v>13680</v>
      </c>
      <c r="J112" s="5">
        <v>2918</v>
      </c>
      <c r="K112" s="5">
        <v>25188</v>
      </c>
      <c r="L112" s="5">
        <v>4132</v>
      </c>
    </row>
    <row r="113" spans="1:12" ht="12" customHeight="1">
      <c r="A113" s="36" t="s">
        <v>22</v>
      </c>
      <c r="B113" s="36"/>
      <c r="C113" s="5">
        <v>4615239</v>
      </c>
      <c r="D113" s="5">
        <v>37626</v>
      </c>
      <c r="E113" s="5">
        <v>326486</v>
      </c>
      <c r="F113" s="5">
        <v>10852</v>
      </c>
      <c r="G113" s="5">
        <v>8179</v>
      </c>
      <c r="H113" s="5">
        <v>1522</v>
      </c>
      <c r="I113" s="5">
        <v>5904</v>
      </c>
      <c r="J113" s="5">
        <v>1395</v>
      </c>
      <c r="K113" s="5">
        <v>15752</v>
      </c>
      <c r="L113" s="5">
        <v>2216</v>
      </c>
    </row>
    <row r="114" spans="1:12" ht="12" customHeight="1">
      <c r="A114" s="36" t="s">
        <v>15</v>
      </c>
      <c r="B114" s="36"/>
      <c r="C114" s="5">
        <v>4574472</v>
      </c>
      <c r="D114" s="5">
        <v>37037</v>
      </c>
      <c r="E114" s="5">
        <v>319947</v>
      </c>
      <c r="F114" s="5">
        <v>10831</v>
      </c>
      <c r="G114" s="5">
        <v>7997</v>
      </c>
      <c r="H114" s="5">
        <v>1506</v>
      </c>
      <c r="I114" s="5">
        <v>5722</v>
      </c>
      <c r="J114" s="5">
        <v>1364</v>
      </c>
      <c r="K114" s="5">
        <v>15570</v>
      </c>
      <c r="L114" s="5">
        <v>2206</v>
      </c>
    </row>
    <row r="115" spans="1:12" ht="12" customHeight="1">
      <c r="A115" s="36" t="s">
        <v>16</v>
      </c>
      <c r="B115" s="36"/>
      <c r="C115" s="5">
        <v>924872</v>
      </c>
      <c r="D115" s="5">
        <v>16564</v>
      </c>
      <c r="E115" s="5">
        <v>56776</v>
      </c>
      <c r="F115" s="5">
        <v>3800</v>
      </c>
      <c r="G115" s="5">
        <v>1500</v>
      </c>
      <c r="H115" s="2">
        <v>601</v>
      </c>
      <c r="I115" s="5">
        <v>1092</v>
      </c>
      <c r="J115" s="2">
        <v>526</v>
      </c>
      <c r="K115" s="5">
        <v>3330</v>
      </c>
      <c r="L115" s="5">
        <v>1012</v>
      </c>
    </row>
    <row r="116" spans="1:12" ht="12" customHeight="1">
      <c r="A116" s="36" t="s">
        <v>17</v>
      </c>
      <c r="B116" s="36"/>
      <c r="C116" s="5">
        <v>1553886</v>
      </c>
      <c r="D116" s="5">
        <v>19394</v>
      </c>
      <c r="E116" s="5">
        <v>86861</v>
      </c>
      <c r="F116" s="5">
        <v>5107</v>
      </c>
      <c r="G116" s="5">
        <v>1561</v>
      </c>
      <c r="H116" s="2">
        <v>536</v>
      </c>
      <c r="I116" s="5">
        <v>1371</v>
      </c>
      <c r="J116" s="2">
        <v>645</v>
      </c>
      <c r="K116" s="5">
        <v>4279</v>
      </c>
      <c r="L116" s="5">
        <v>1035</v>
      </c>
    </row>
    <row r="117" spans="1:12" ht="12" customHeight="1">
      <c r="A117" s="36" t="s">
        <v>18</v>
      </c>
      <c r="B117" s="36"/>
      <c r="C117" s="5">
        <v>4506382</v>
      </c>
      <c r="D117" s="5">
        <v>36402</v>
      </c>
      <c r="E117" s="5">
        <v>313510</v>
      </c>
      <c r="F117" s="5">
        <v>10900</v>
      </c>
      <c r="G117" s="5">
        <v>7705</v>
      </c>
      <c r="H117" s="5">
        <v>1512</v>
      </c>
      <c r="I117" s="5">
        <v>5430</v>
      </c>
      <c r="J117" s="5">
        <v>1365</v>
      </c>
      <c r="K117" s="5">
        <v>15193</v>
      </c>
      <c r="L117" s="5">
        <v>2247</v>
      </c>
    </row>
    <row r="118" spans="1:12" ht="12" customHeight="1">
      <c r="A118" s="36" t="s">
        <v>19</v>
      </c>
      <c r="B118" s="36"/>
      <c r="C118" s="5">
        <v>727319</v>
      </c>
      <c r="D118" s="5">
        <v>13491</v>
      </c>
      <c r="E118" s="5">
        <v>52020</v>
      </c>
      <c r="F118" s="5">
        <v>4229</v>
      </c>
      <c r="G118" s="5">
        <v>1232</v>
      </c>
      <c r="H118" s="2">
        <v>592</v>
      </c>
      <c r="I118" s="2">
        <v>942</v>
      </c>
      <c r="J118" s="2">
        <v>530</v>
      </c>
      <c r="K118" s="5">
        <v>2114</v>
      </c>
      <c r="L118" s="2">
        <v>857</v>
      </c>
    </row>
    <row r="119" spans="1:12" ht="12" customHeight="1">
      <c r="A119" s="36" t="s">
        <v>20</v>
      </c>
      <c r="B119" s="36"/>
      <c r="C119" s="5">
        <v>40767</v>
      </c>
      <c r="D119" s="5">
        <v>3811</v>
      </c>
      <c r="E119" s="5">
        <v>6539</v>
      </c>
      <c r="F119" s="5">
        <v>1871</v>
      </c>
      <c r="G119" s="2">
        <v>182</v>
      </c>
      <c r="H119" s="2">
        <v>293</v>
      </c>
      <c r="I119" s="2">
        <v>182</v>
      </c>
      <c r="J119" s="2">
        <v>293</v>
      </c>
      <c r="K119" s="2">
        <v>182</v>
      </c>
      <c r="L119" s="2">
        <v>293</v>
      </c>
    </row>
    <row r="120" spans="1:12" ht="12" customHeight="1">
      <c r="A120" s="37" t="s">
        <v>27</v>
      </c>
      <c r="B120" s="37"/>
      <c r="C120" s="5">
        <v>27459081</v>
      </c>
      <c r="D120" s="5">
        <v>153084</v>
      </c>
      <c r="E120" s="5">
        <v>2476475</v>
      </c>
      <c r="F120" s="5">
        <v>47900</v>
      </c>
      <c r="G120" s="5">
        <v>98468</v>
      </c>
      <c r="H120" s="5">
        <v>10101</v>
      </c>
      <c r="I120" s="5">
        <v>79013</v>
      </c>
      <c r="J120" s="5">
        <v>7809</v>
      </c>
      <c r="K120" s="5">
        <v>166748</v>
      </c>
      <c r="L120" s="5">
        <v>11613</v>
      </c>
    </row>
    <row r="121" spans="1:12" ht="12" customHeight="1">
      <c r="A121" s="36" t="s">
        <v>14</v>
      </c>
      <c r="B121" s="36"/>
      <c r="C121" s="5">
        <v>6673418</v>
      </c>
      <c r="D121" s="5">
        <v>58546</v>
      </c>
      <c r="E121" s="5">
        <v>669816</v>
      </c>
      <c r="F121" s="5">
        <v>22680</v>
      </c>
      <c r="G121" s="5">
        <v>22034</v>
      </c>
      <c r="H121" s="5">
        <v>4313</v>
      </c>
      <c r="I121" s="5">
        <v>15122</v>
      </c>
      <c r="J121" s="5">
        <v>3012</v>
      </c>
      <c r="K121" s="5">
        <v>41382</v>
      </c>
      <c r="L121" s="5">
        <v>5206</v>
      </c>
    </row>
    <row r="122" spans="1:12" ht="12" customHeight="1">
      <c r="A122" s="36" t="s">
        <v>15</v>
      </c>
      <c r="B122" s="36"/>
      <c r="C122" s="5">
        <v>6285872</v>
      </c>
      <c r="D122" s="5">
        <v>55899</v>
      </c>
      <c r="E122" s="5">
        <v>585209</v>
      </c>
      <c r="F122" s="5">
        <v>21857</v>
      </c>
      <c r="G122" s="5">
        <v>19472</v>
      </c>
      <c r="H122" s="5">
        <v>3864</v>
      </c>
      <c r="I122" s="5">
        <v>13945</v>
      </c>
      <c r="J122" s="5">
        <v>2954</v>
      </c>
      <c r="K122" s="5">
        <v>37641</v>
      </c>
      <c r="L122" s="5">
        <v>4731</v>
      </c>
    </row>
    <row r="123" spans="1:12" ht="12" customHeight="1">
      <c r="A123" s="36" t="s">
        <v>16</v>
      </c>
      <c r="B123" s="36"/>
      <c r="C123" s="5">
        <v>3433435</v>
      </c>
      <c r="D123" s="5">
        <v>35992</v>
      </c>
      <c r="E123" s="5">
        <v>313527</v>
      </c>
      <c r="F123" s="5">
        <v>13995</v>
      </c>
      <c r="G123" s="5">
        <v>10897</v>
      </c>
      <c r="H123" s="5">
        <v>3338</v>
      </c>
      <c r="I123" s="5">
        <v>7211</v>
      </c>
      <c r="J123" s="5">
        <v>2294</v>
      </c>
      <c r="K123" s="5">
        <v>22101</v>
      </c>
      <c r="L123" s="5">
        <v>3772</v>
      </c>
    </row>
    <row r="124" spans="1:12" ht="12" customHeight="1">
      <c r="A124" s="36" t="s">
        <v>17</v>
      </c>
      <c r="B124" s="36"/>
      <c r="C124" s="5">
        <v>565285</v>
      </c>
      <c r="D124" s="5">
        <v>15631</v>
      </c>
      <c r="E124" s="5">
        <v>52617</v>
      </c>
      <c r="F124" s="5">
        <v>5220</v>
      </c>
      <c r="G124" s="5">
        <v>2178</v>
      </c>
      <c r="H124" s="5">
        <v>1088</v>
      </c>
      <c r="I124" s="5">
        <v>1561</v>
      </c>
      <c r="J124" s="2">
        <v>772</v>
      </c>
      <c r="K124" s="5">
        <v>4862</v>
      </c>
      <c r="L124" s="5">
        <v>1673</v>
      </c>
    </row>
    <row r="125" spans="1:12" ht="12" customHeight="1">
      <c r="A125" s="36" t="s">
        <v>18</v>
      </c>
      <c r="B125" s="36"/>
      <c r="C125" s="5">
        <v>38219</v>
      </c>
      <c r="D125" s="5">
        <v>4608</v>
      </c>
      <c r="E125" s="5">
        <v>3040</v>
      </c>
      <c r="F125" s="5">
        <v>1182</v>
      </c>
      <c r="G125" s="2">
        <v>121</v>
      </c>
      <c r="H125" s="2">
        <v>196</v>
      </c>
      <c r="I125" s="2">
        <v>0</v>
      </c>
      <c r="J125" s="2">
        <v>220</v>
      </c>
      <c r="K125" s="2">
        <v>211</v>
      </c>
      <c r="L125" s="2">
        <v>239</v>
      </c>
    </row>
    <row r="126" spans="1:12" ht="12" customHeight="1">
      <c r="A126" s="36" t="s">
        <v>19</v>
      </c>
      <c r="B126" s="36"/>
      <c r="C126" s="5">
        <v>2507265</v>
      </c>
      <c r="D126" s="5">
        <v>40107</v>
      </c>
      <c r="E126" s="5">
        <v>226415</v>
      </c>
      <c r="F126" s="5">
        <v>13467</v>
      </c>
      <c r="G126" s="5">
        <v>7504</v>
      </c>
      <c r="H126" s="5">
        <v>2127</v>
      </c>
      <c r="I126" s="5">
        <v>5565</v>
      </c>
      <c r="J126" s="5">
        <v>1950</v>
      </c>
      <c r="K126" s="5">
        <v>12232</v>
      </c>
      <c r="L126" s="5">
        <v>2982</v>
      </c>
    </row>
    <row r="127" spans="1:12" ht="12" customHeight="1">
      <c r="A127" s="36" t="s">
        <v>20</v>
      </c>
      <c r="B127" s="36"/>
      <c r="C127" s="5">
        <v>387546</v>
      </c>
      <c r="D127" s="5">
        <v>15132</v>
      </c>
      <c r="E127" s="5">
        <v>84607</v>
      </c>
      <c r="F127" s="5">
        <v>8342</v>
      </c>
      <c r="G127" s="5">
        <v>2562</v>
      </c>
      <c r="H127" s="5">
        <v>1364</v>
      </c>
      <c r="I127" s="5">
        <v>1177</v>
      </c>
      <c r="J127" s="2">
        <v>650</v>
      </c>
      <c r="K127" s="5">
        <v>3741</v>
      </c>
      <c r="L127" s="5">
        <v>1656</v>
      </c>
    </row>
    <row r="128" spans="1:12" ht="12" customHeight="1">
      <c r="A128" s="36" t="s">
        <v>21</v>
      </c>
      <c r="B128" s="36"/>
      <c r="C128" s="5">
        <v>16245859</v>
      </c>
      <c r="D128" s="5">
        <v>101399</v>
      </c>
      <c r="E128" s="5">
        <v>1491937</v>
      </c>
      <c r="F128" s="5">
        <v>31363</v>
      </c>
      <c r="G128" s="5">
        <v>68209</v>
      </c>
      <c r="H128" s="5">
        <v>6809</v>
      </c>
      <c r="I128" s="5">
        <v>56901</v>
      </c>
      <c r="J128" s="5">
        <v>5588</v>
      </c>
      <c r="K128" s="5">
        <v>108354</v>
      </c>
      <c r="L128" s="5">
        <v>7766</v>
      </c>
    </row>
    <row r="129" spans="1:12" ht="12" customHeight="1">
      <c r="A129" s="36" t="s">
        <v>15</v>
      </c>
      <c r="B129" s="36"/>
      <c r="C129" s="5">
        <v>13476959</v>
      </c>
      <c r="D129" s="5">
        <v>84564</v>
      </c>
      <c r="E129" s="5">
        <v>1069462</v>
      </c>
      <c r="F129" s="5">
        <v>23357</v>
      </c>
      <c r="G129" s="5">
        <v>51426</v>
      </c>
      <c r="H129" s="5">
        <v>5594</v>
      </c>
      <c r="I129" s="5">
        <v>42324</v>
      </c>
      <c r="J129" s="5">
        <v>4232</v>
      </c>
      <c r="K129" s="5">
        <v>84883</v>
      </c>
      <c r="L129" s="5">
        <v>6673</v>
      </c>
    </row>
    <row r="130" spans="1:12" ht="12" customHeight="1">
      <c r="A130" s="38" t="s">
        <v>16</v>
      </c>
      <c r="B130" s="38"/>
      <c r="C130" s="5">
        <v>8806048</v>
      </c>
      <c r="D130" s="5">
        <v>67843</v>
      </c>
      <c r="E130" s="5">
        <v>776552</v>
      </c>
      <c r="F130" s="5">
        <v>20455</v>
      </c>
      <c r="G130" s="5">
        <v>37439</v>
      </c>
      <c r="H130" s="5">
        <v>4990</v>
      </c>
      <c r="I130" s="5">
        <v>31810</v>
      </c>
      <c r="J130" s="5">
        <v>4045</v>
      </c>
      <c r="K130" s="5">
        <v>61219</v>
      </c>
      <c r="L130" s="5">
        <v>6209</v>
      </c>
    </row>
    <row r="131" spans="1:12" ht="12" customHeight="1">
      <c r="A131" s="36" t="s">
        <v>17</v>
      </c>
      <c r="B131" s="36"/>
      <c r="C131" s="5">
        <v>2196122</v>
      </c>
      <c r="D131" s="5">
        <v>31593</v>
      </c>
      <c r="E131" s="5">
        <v>171577</v>
      </c>
      <c r="F131" s="5">
        <v>9273</v>
      </c>
      <c r="G131" s="5">
        <v>11548</v>
      </c>
      <c r="H131" s="5">
        <v>2062</v>
      </c>
      <c r="I131" s="5">
        <v>7976</v>
      </c>
      <c r="J131" s="5">
        <v>1366</v>
      </c>
      <c r="K131" s="5">
        <v>16613</v>
      </c>
      <c r="L131" s="5">
        <v>2605</v>
      </c>
    </row>
    <row r="132" spans="1:12" ht="12" customHeight="1">
      <c r="A132" s="36" t="s">
        <v>18</v>
      </c>
      <c r="B132" s="36"/>
      <c r="C132" s="5">
        <v>707835</v>
      </c>
      <c r="D132" s="5">
        <v>14807</v>
      </c>
      <c r="E132" s="5">
        <v>49912</v>
      </c>
      <c r="F132" s="5">
        <v>4255</v>
      </c>
      <c r="G132" s="5">
        <v>2159</v>
      </c>
      <c r="H132" s="2">
        <v>919</v>
      </c>
      <c r="I132" s="5">
        <v>1916</v>
      </c>
      <c r="J132" s="2">
        <v>903</v>
      </c>
      <c r="K132" s="5">
        <v>4953</v>
      </c>
      <c r="L132" s="5">
        <v>1600</v>
      </c>
    </row>
    <row r="133" spans="1:12" ht="12" customHeight="1">
      <c r="A133" s="36" t="s">
        <v>19</v>
      </c>
      <c r="B133" s="36"/>
      <c r="C133" s="5">
        <v>2602156</v>
      </c>
      <c r="D133" s="5">
        <v>35944</v>
      </c>
      <c r="E133" s="5">
        <v>115236</v>
      </c>
      <c r="F133" s="5">
        <v>8913</v>
      </c>
      <c r="G133" s="5">
        <v>3602</v>
      </c>
      <c r="H133" s="5">
        <v>1276</v>
      </c>
      <c r="I133" s="5">
        <v>2560</v>
      </c>
      <c r="J133" s="5">
        <v>1015</v>
      </c>
      <c r="K133" s="5">
        <v>6455</v>
      </c>
      <c r="L133" s="5">
        <v>1578</v>
      </c>
    </row>
    <row r="134" spans="1:12" ht="12" customHeight="1">
      <c r="A134" s="36" t="s">
        <v>20</v>
      </c>
      <c r="B134" s="36"/>
      <c r="C134" s="5">
        <v>2768900</v>
      </c>
      <c r="D134" s="5">
        <v>47658</v>
      </c>
      <c r="E134" s="5">
        <v>422475</v>
      </c>
      <c r="F134" s="5">
        <v>17790</v>
      </c>
      <c r="G134" s="5">
        <v>16783</v>
      </c>
      <c r="H134" s="5">
        <v>3374</v>
      </c>
      <c r="I134" s="5">
        <v>14577</v>
      </c>
      <c r="J134" s="5">
        <v>3255</v>
      </c>
      <c r="K134" s="5">
        <v>23471</v>
      </c>
      <c r="L134" s="5">
        <v>3557</v>
      </c>
    </row>
    <row r="135" spans="1:12" ht="12" customHeight="1">
      <c r="A135" s="36" t="s">
        <v>22</v>
      </c>
      <c r="B135" s="36"/>
      <c r="C135" s="5">
        <v>4539804</v>
      </c>
      <c r="D135" s="5">
        <v>39288</v>
      </c>
      <c r="E135" s="5">
        <v>314722</v>
      </c>
      <c r="F135" s="5">
        <v>10067</v>
      </c>
      <c r="G135" s="5">
        <v>8225</v>
      </c>
      <c r="H135" s="5">
        <v>1591</v>
      </c>
      <c r="I135" s="5">
        <v>6990</v>
      </c>
      <c r="J135" s="5">
        <v>1497</v>
      </c>
      <c r="K135" s="5">
        <v>17012</v>
      </c>
      <c r="L135" s="5">
        <v>2335</v>
      </c>
    </row>
    <row r="136" spans="1:12" ht="12" customHeight="1">
      <c r="A136" s="36" t="s">
        <v>15</v>
      </c>
      <c r="B136" s="36"/>
      <c r="C136" s="5">
        <v>4502640</v>
      </c>
      <c r="D136" s="5">
        <v>39512</v>
      </c>
      <c r="E136" s="5">
        <v>307861</v>
      </c>
      <c r="F136" s="5">
        <v>9583</v>
      </c>
      <c r="G136" s="5">
        <v>8225</v>
      </c>
      <c r="H136" s="5">
        <v>1591</v>
      </c>
      <c r="I136" s="5">
        <v>6990</v>
      </c>
      <c r="J136" s="5">
        <v>1497</v>
      </c>
      <c r="K136" s="5">
        <v>17012</v>
      </c>
      <c r="L136" s="5">
        <v>2335</v>
      </c>
    </row>
    <row r="137" spans="1:12" ht="12" customHeight="1">
      <c r="A137" s="36" t="s">
        <v>16</v>
      </c>
      <c r="B137" s="36"/>
      <c r="C137" s="5">
        <v>1122641</v>
      </c>
      <c r="D137" s="5">
        <v>13267</v>
      </c>
      <c r="E137" s="5">
        <v>69845</v>
      </c>
      <c r="F137" s="5">
        <v>3688</v>
      </c>
      <c r="G137" s="5">
        <v>2631</v>
      </c>
      <c r="H137" s="2">
        <v>800</v>
      </c>
      <c r="I137" s="5">
        <v>1944</v>
      </c>
      <c r="J137" s="2">
        <v>748</v>
      </c>
      <c r="K137" s="5">
        <v>4436</v>
      </c>
      <c r="L137" s="2">
        <v>956</v>
      </c>
    </row>
    <row r="138" spans="1:12" ht="12" customHeight="1">
      <c r="A138" s="36" t="s">
        <v>17</v>
      </c>
      <c r="B138" s="36"/>
      <c r="C138" s="5">
        <v>1606435</v>
      </c>
      <c r="D138" s="5">
        <v>19588</v>
      </c>
      <c r="E138" s="5">
        <v>88005</v>
      </c>
      <c r="F138" s="5">
        <v>4428</v>
      </c>
      <c r="G138" s="5">
        <v>2112</v>
      </c>
      <c r="H138" s="2">
        <v>855</v>
      </c>
      <c r="I138" s="5">
        <v>1847</v>
      </c>
      <c r="J138" s="2">
        <v>745</v>
      </c>
      <c r="K138" s="5">
        <v>5641</v>
      </c>
      <c r="L138" s="5">
        <v>1651</v>
      </c>
    </row>
    <row r="139" spans="1:12" ht="12" customHeight="1">
      <c r="A139" s="36" t="s">
        <v>18</v>
      </c>
      <c r="B139" s="36"/>
      <c r="C139" s="5">
        <v>4417515</v>
      </c>
      <c r="D139" s="5">
        <v>38981</v>
      </c>
      <c r="E139" s="5">
        <v>301057</v>
      </c>
      <c r="F139" s="5">
        <v>9496</v>
      </c>
      <c r="G139" s="5">
        <v>7676</v>
      </c>
      <c r="H139" s="5">
        <v>1522</v>
      </c>
      <c r="I139" s="5">
        <v>6721</v>
      </c>
      <c r="J139" s="5">
        <v>1480</v>
      </c>
      <c r="K139" s="5">
        <v>16414</v>
      </c>
      <c r="L139" s="5">
        <v>2346</v>
      </c>
    </row>
    <row r="140" spans="1:12" ht="12" customHeight="1">
      <c r="A140" s="36" t="s">
        <v>19</v>
      </c>
      <c r="B140" s="36"/>
      <c r="C140" s="5">
        <v>561662</v>
      </c>
      <c r="D140" s="5">
        <v>14700</v>
      </c>
      <c r="E140" s="5">
        <v>39588</v>
      </c>
      <c r="F140" s="5">
        <v>3330</v>
      </c>
      <c r="G140" s="5">
        <v>2124</v>
      </c>
      <c r="H140" s="2">
        <v>778</v>
      </c>
      <c r="I140" s="5">
        <v>1917</v>
      </c>
      <c r="J140" s="2">
        <v>719</v>
      </c>
      <c r="K140" s="5">
        <v>3667</v>
      </c>
      <c r="L140" s="5">
        <v>1154</v>
      </c>
    </row>
    <row r="141" spans="1:12" ht="12" customHeight="1">
      <c r="A141" s="36" t="s">
        <v>20</v>
      </c>
      <c r="B141" s="36"/>
      <c r="C141" s="5">
        <v>37164</v>
      </c>
      <c r="D141" s="5">
        <v>4340</v>
      </c>
      <c r="E141" s="5">
        <v>6861</v>
      </c>
      <c r="F141" s="5">
        <v>1726</v>
      </c>
      <c r="G141" s="2">
        <v>0</v>
      </c>
      <c r="H141" s="2">
        <v>220</v>
      </c>
      <c r="I141" s="2">
        <v>0</v>
      </c>
      <c r="J141" s="2">
        <v>220</v>
      </c>
      <c r="K141" s="2">
        <v>0</v>
      </c>
      <c r="L141" s="2">
        <v>220</v>
      </c>
    </row>
    <row r="142" spans="1:12" ht="12" customHeight="1">
      <c r="A142" s="37" t="s">
        <v>28</v>
      </c>
      <c r="B142" s="37"/>
      <c r="C142" s="5">
        <v>24200187</v>
      </c>
      <c r="D142" s="5">
        <v>147157</v>
      </c>
      <c r="E142" s="5">
        <v>2131996</v>
      </c>
      <c r="F142" s="5">
        <v>49285</v>
      </c>
      <c r="G142" s="5">
        <v>74765</v>
      </c>
      <c r="H142" s="5">
        <v>8014</v>
      </c>
      <c r="I142" s="5">
        <v>59214</v>
      </c>
      <c r="J142" s="5">
        <v>6872</v>
      </c>
      <c r="K142" s="5">
        <v>145452</v>
      </c>
      <c r="L142" s="5">
        <v>11503</v>
      </c>
    </row>
    <row r="143" spans="1:12" ht="12" customHeight="1">
      <c r="A143" s="36" t="s">
        <v>14</v>
      </c>
      <c r="B143" s="36"/>
      <c r="C143" s="5">
        <v>5554458</v>
      </c>
      <c r="D143" s="5">
        <v>59198</v>
      </c>
      <c r="E143" s="5">
        <v>557164</v>
      </c>
      <c r="F143" s="5">
        <v>19578</v>
      </c>
      <c r="G143" s="5">
        <v>15588</v>
      </c>
      <c r="H143" s="5">
        <v>3135</v>
      </c>
      <c r="I143" s="5">
        <v>11825</v>
      </c>
      <c r="J143" s="5">
        <v>2643</v>
      </c>
      <c r="K143" s="5">
        <v>38508</v>
      </c>
      <c r="L143" s="5">
        <v>5170</v>
      </c>
    </row>
    <row r="144" spans="1:12" ht="12" customHeight="1">
      <c r="A144" s="36" t="s">
        <v>15</v>
      </c>
      <c r="B144" s="36"/>
      <c r="C144" s="5">
        <v>5269311</v>
      </c>
      <c r="D144" s="5">
        <v>55852</v>
      </c>
      <c r="E144" s="5">
        <v>497952</v>
      </c>
      <c r="F144" s="5">
        <v>17802</v>
      </c>
      <c r="G144" s="5">
        <v>13975</v>
      </c>
      <c r="H144" s="5">
        <v>2931</v>
      </c>
      <c r="I144" s="5">
        <v>10340</v>
      </c>
      <c r="J144" s="5">
        <v>2612</v>
      </c>
      <c r="K144" s="5">
        <v>33707</v>
      </c>
      <c r="L144" s="5">
        <v>4848</v>
      </c>
    </row>
    <row r="145" spans="1:12" ht="12" customHeight="1">
      <c r="A145" s="39" t="s">
        <v>16</v>
      </c>
      <c r="B145" s="39"/>
      <c r="C145" s="5">
        <v>3446722</v>
      </c>
      <c r="D145" s="5">
        <v>40707</v>
      </c>
      <c r="E145" s="5">
        <v>324402</v>
      </c>
      <c r="F145" s="5">
        <v>15534</v>
      </c>
      <c r="G145" s="5">
        <v>10031</v>
      </c>
      <c r="H145" s="5">
        <v>2340</v>
      </c>
      <c r="I145" s="5">
        <v>7483</v>
      </c>
      <c r="J145" s="5">
        <v>2237</v>
      </c>
      <c r="K145" s="5">
        <v>24531</v>
      </c>
      <c r="L145" s="5">
        <v>4335</v>
      </c>
    </row>
    <row r="146" spans="1:12" ht="12" customHeight="1">
      <c r="A146" s="36" t="s">
        <v>17</v>
      </c>
      <c r="B146" s="36"/>
      <c r="C146" s="5">
        <v>494239</v>
      </c>
      <c r="D146" s="5">
        <v>14574</v>
      </c>
      <c r="E146" s="5">
        <v>47188</v>
      </c>
      <c r="F146" s="5">
        <v>6324</v>
      </c>
      <c r="G146" s="2">
        <v>862</v>
      </c>
      <c r="H146" s="2">
        <v>603</v>
      </c>
      <c r="I146" s="2">
        <v>643</v>
      </c>
      <c r="J146" s="2">
        <v>516</v>
      </c>
      <c r="K146" s="5">
        <v>2485</v>
      </c>
      <c r="L146" s="2">
        <v>811</v>
      </c>
    </row>
    <row r="147" spans="1:12" ht="12" customHeight="1">
      <c r="A147" s="36" t="s">
        <v>18</v>
      </c>
      <c r="B147" s="36"/>
      <c r="C147" s="5">
        <v>23968</v>
      </c>
      <c r="D147" s="5">
        <v>3488</v>
      </c>
      <c r="E147" s="2">
        <v>756</v>
      </c>
      <c r="F147" s="2">
        <v>435</v>
      </c>
      <c r="G147" s="2">
        <v>0</v>
      </c>
      <c r="H147" s="2">
        <v>220</v>
      </c>
      <c r="I147" s="2">
        <v>0</v>
      </c>
      <c r="J147" s="2">
        <v>220</v>
      </c>
      <c r="K147" s="2">
        <v>0</v>
      </c>
      <c r="L147" s="2">
        <v>220</v>
      </c>
    </row>
    <row r="148" spans="1:12" ht="12" customHeight="1">
      <c r="A148" s="36" t="s">
        <v>19</v>
      </c>
      <c r="B148" s="36"/>
      <c r="C148" s="5">
        <v>1489988</v>
      </c>
      <c r="D148" s="5">
        <v>32184</v>
      </c>
      <c r="E148" s="5">
        <v>133006</v>
      </c>
      <c r="F148" s="5">
        <v>8200</v>
      </c>
      <c r="G148" s="5">
        <v>3488</v>
      </c>
      <c r="H148" s="5">
        <v>1411</v>
      </c>
      <c r="I148" s="5">
        <v>2585</v>
      </c>
      <c r="J148" s="5">
        <v>1400</v>
      </c>
      <c r="K148" s="5">
        <v>7476</v>
      </c>
      <c r="L148" s="5">
        <v>1865</v>
      </c>
    </row>
    <row r="149" spans="1:12" ht="12" customHeight="1">
      <c r="A149" s="36" t="s">
        <v>20</v>
      </c>
      <c r="B149" s="36"/>
      <c r="C149" s="5">
        <v>285147</v>
      </c>
      <c r="D149" s="5">
        <v>13926</v>
      </c>
      <c r="E149" s="5">
        <v>59212</v>
      </c>
      <c r="F149" s="5">
        <v>7000</v>
      </c>
      <c r="G149" s="5">
        <v>1613</v>
      </c>
      <c r="H149" s="2">
        <v>948</v>
      </c>
      <c r="I149" s="5">
        <v>1485</v>
      </c>
      <c r="J149" s="2">
        <v>940</v>
      </c>
      <c r="K149" s="5">
        <v>4801</v>
      </c>
      <c r="L149" s="5">
        <v>1897</v>
      </c>
    </row>
    <row r="150" spans="1:12" ht="12" customHeight="1">
      <c r="A150" s="36" t="s">
        <v>21</v>
      </c>
      <c r="B150" s="36"/>
      <c r="C150" s="5">
        <v>14576169</v>
      </c>
      <c r="D150" s="5">
        <v>92255</v>
      </c>
      <c r="E150" s="5">
        <v>1308125</v>
      </c>
      <c r="F150" s="5">
        <v>30692</v>
      </c>
      <c r="G150" s="5">
        <v>51303</v>
      </c>
      <c r="H150" s="5">
        <v>5565</v>
      </c>
      <c r="I150" s="5">
        <v>41187</v>
      </c>
      <c r="J150" s="5">
        <v>4767</v>
      </c>
      <c r="K150" s="5">
        <v>92393</v>
      </c>
      <c r="L150" s="5">
        <v>7175</v>
      </c>
    </row>
    <row r="151" spans="1:12" ht="12" customHeight="1">
      <c r="A151" s="36" t="s">
        <v>15</v>
      </c>
      <c r="B151" s="36"/>
      <c r="C151" s="5">
        <v>12588029</v>
      </c>
      <c r="D151" s="5">
        <v>83595</v>
      </c>
      <c r="E151" s="5">
        <v>995644</v>
      </c>
      <c r="F151" s="5">
        <v>24597</v>
      </c>
      <c r="G151" s="5">
        <v>39181</v>
      </c>
      <c r="H151" s="5">
        <v>3853</v>
      </c>
      <c r="I151" s="5">
        <v>32397</v>
      </c>
      <c r="J151" s="5">
        <v>3669</v>
      </c>
      <c r="K151" s="5">
        <v>70831</v>
      </c>
      <c r="L151" s="5">
        <v>5627</v>
      </c>
    </row>
    <row r="152" spans="1:12" ht="12" customHeight="1">
      <c r="A152" s="38" t="s">
        <v>16</v>
      </c>
      <c r="B152" s="38"/>
      <c r="C152" s="5">
        <v>9025631</v>
      </c>
      <c r="D152" s="5">
        <v>68606</v>
      </c>
      <c r="E152" s="5">
        <v>764249</v>
      </c>
      <c r="F152" s="5">
        <v>22633</v>
      </c>
      <c r="G152" s="5">
        <v>30918</v>
      </c>
      <c r="H152" s="5">
        <v>3405</v>
      </c>
      <c r="I152" s="5">
        <v>25734</v>
      </c>
      <c r="J152" s="5">
        <v>3006</v>
      </c>
      <c r="K152" s="5">
        <v>55499</v>
      </c>
      <c r="L152" s="5">
        <v>4899</v>
      </c>
    </row>
    <row r="153" spans="1:12" ht="12" customHeight="1">
      <c r="A153" s="36" t="s">
        <v>17</v>
      </c>
      <c r="B153" s="36"/>
      <c r="C153" s="5">
        <v>1881952</v>
      </c>
      <c r="D153" s="5">
        <v>29378</v>
      </c>
      <c r="E153" s="5">
        <v>149297</v>
      </c>
      <c r="F153" s="5">
        <v>8374</v>
      </c>
      <c r="G153" s="5">
        <v>6528</v>
      </c>
      <c r="H153" s="5">
        <v>1509</v>
      </c>
      <c r="I153" s="5">
        <v>4930</v>
      </c>
      <c r="J153" s="5">
        <v>1354</v>
      </c>
      <c r="K153" s="5">
        <v>9979</v>
      </c>
      <c r="L153" s="5">
        <v>1984</v>
      </c>
    </row>
    <row r="154" spans="1:12" ht="12" customHeight="1">
      <c r="A154" s="36" t="s">
        <v>18</v>
      </c>
      <c r="B154" s="36"/>
      <c r="C154" s="5">
        <v>539481</v>
      </c>
      <c r="D154" s="5">
        <v>12019</v>
      </c>
      <c r="E154" s="5">
        <v>36682</v>
      </c>
      <c r="F154" s="5">
        <v>3526</v>
      </c>
      <c r="G154" s="2">
        <v>979</v>
      </c>
      <c r="H154" s="2">
        <v>658</v>
      </c>
      <c r="I154" s="2">
        <v>862</v>
      </c>
      <c r="J154" s="2">
        <v>648</v>
      </c>
      <c r="K154" s="5">
        <v>2331</v>
      </c>
      <c r="L154" s="2">
        <v>948</v>
      </c>
    </row>
    <row r="155" spans="1:12" ht="12" customHeight="1">
      <c r="A155" s="36" t="s">
        <v>19</v>
      </c>
      <c r="B155" s="36"/>
      <c r="C155" s="5">
        <v>1777961</v>
      </c>
      <c r="D155" s="5">
        <v>31014</v>
      </c>
      <c r="E155" s="5">
        <v>75360</v>
      </c>
      <c r="F155" s="5">
        <v>6506</v>
      </c>
      <c r="G155" s="5">
        <v>1679</v>
      </c>
      <c r="H155" s="5">
        <v>1058</v>
      </c>
      <c r="I155" s="5">
        <v>1333</v>
      </c>
      <c r="J155" s="2">
        <v>992</v>
      </c>
      <c r="K155" s="5">
        <v>4236</v>
      </c>
      <c r="L155" s="5">
        <v>1480</v>
      </c>
    </row>
    <row r="156" spans="1:12" ht="12" customHeight="1">
      <c r="A156" s="36" t="s">
        <v>20</v>
      </c>
      <c r="B156" s="36"/>
      <c r="C156" s="5">
        <v>1988140</v>
      </c>
      <c r="D156" s="5">
        <v>34952</v>
      </c>
      <c r="E156" s="5">
        <v>312481</v>
      </c>
      <c r="F156" s="5">
        <v>15469</v>
      </c>
      <c r="G156" s="5">
        <v>12122</v>
      </c>
      <c r="H156" s="5">
        <v>3384</v>
      </c>
      <c r="I156" s="5">
        <v>8790</v>
      </c>
      <c r="J156" s="5">
        <v>2330</v>
      </c>
      <c r="K156" s="5">
        <v>21562</v>
      </c>
      <c r="L156" s="5">
        <v>4531</v>
      </c>
    </row>
    <row r="157" spans="1:12" ht="12" customHeight="1">
      <c r="A157" s="36" t="s">
        <v>22</v>
      </c>
      <c r="B157" s="36"/>
      <c r="C157" s="5">
        <v>4069560</v>
      </c>
      <c r="D157" s="5">
        <v>37019</v>
      </c>
      <c r="E157" s="5">
        <v>266707</v>
      </c>
      <c r="F157" s="5">
        <v>9480</v>
      </c>
      <c r="G157" s="5">
        <v>7874</v>
      </c>
      <c r="H157" s="5">
        <v>1785</v>
      </c>
      <c r="I157" s="5">
        <v>6202</v>
      </c>
      <c r="J157" s="5">
        <v>1600</v>
      </c>
      <c r="K157" s="5">
        <v>14551</v>
      </c>
      <c r="L157" s="5">
        <v>2600</v>
      </c>
    </row>
    <row r="158" spans="1:12" ht="12" customHeight="1">
      <c r="A158" s="36" t="s">
        <v>15</v>
      </c>
      <c r="B158" s="36"/>
      <c r="C158" s="5">
        <v>4043353</v>
      </c>
      <c r="D158" s="5">
        <v>37404</v>
      </c>
      <c r="E158" s="5">
        <v>261330</v>
      </c>
      <c r="F158" s="5">
        <v>9635</v>
      </c>
      <c r="G158" s="5">
        <v>7316</v>
      </c>
      <c r="H158" s="5">
        <v>1684</v>
      </c>
      <c r="I158" s="5">
        <v>5644</v>
      </c>
      <c r="J158" s="5">
        <v>1505</v>
      </c>
      <c r="K158" s="5">
        <v>13874</v>
      </c>
      <c r="L158" s="5">
        <v>2496</v>
      </c>
    </row>
    <row r="159" spans="1:12" ht="12" customHeight="1">
      <c r="A159" s="36" t="s">
        <v>16</v>
      </c>
      <c r="B159" s="36"/>
      <c r="C159" s="5">
        <v>1203936</v>
      </c>
      <c r="D159" s="5">
        <v>16986</v>
      </c>
      <c r="E159" s="5">
        <v>74222</v>
      </c>
      <c r="F159" s="5">
        <v>4749</v>
      </c>
      <c r="G159" s="5">
        <v>2447</v>
      </c>
      <c r="H159" s="2">
        <v>682</v>
      </c>
      <c r="I159" s="5">
        <v>2341</v>
      </c>
      <c r="J159" s="2">
        <v>758</v>
      </c>
      <c r="K159" s="5">
        <v>4662</v>
      </c>
      <c r="L159" s="5">
        <v>1199</v>
      </c>
    </row>
    <row r="160" spans="1:12" ht="12" customHeight="1">
      <c r="A160" s="36" t="s">
        <v>17</v>
      </c>
      <c r="B160" s="36"/>
      <c r="C160" s="5">
        <v>1436887</v>
      </c>
      <c r="D160" s="5">
        <v>19745</v>
      </c>
      <c r="E160" s="5">
        <v>74363</v>
      </c>
      <c r="F160" s="5">
        <v>4286</v>
      </c>
      <c r="G160" s="5">
        <v>1624</v>
      </c>
      <c r="H160" s="2">
        <v>648</v>
      </c>
      <c r="I160" s="2">
        <v>845</v>
      </c>
      <c r="J160" s="2">
        <v>416</v>
      </c>
      <c r="K160" s="5">
        <v>4752</v>
      </c>
      <c r="L160" s="5">
        <v>1425</v>
      </c>
    </row>
    <row r="161" spans="1:22" ht="12" customHeight="1">
      <c r="A161" s="36" t="s">
        <v>18</v>
      </c>
      <c r="B161" s="36"/>
      <c r="C161" s="5">
        <v>3957582</v>
      </c>
      <c r="D161" s="5">
        <v>36912</v>
      </c>
      <c r="E161" s="5">
        <v>254333</v>
      </c>
      <c r="F161" s="5">
        <v>9032</v>
      </c>
      <c r="G161" s="5">
        <v>6655</v>
      </c>
      <c r="H161" s="5">
        <v>1532</v>
      </c>
      <c r="I161" s="5">
        <v>4983</v>
      </c>
      <c r="J161" s="5">
        <v>1344</v>
      </c>
      <c r="K161" s="5">
        <v>12849</v>
      </c>
      <c r="L161" s="5">
        <v>2269</v>
      </c>
    </row>
    <row r="162" spans="1:22" ht="12" customHeight="1">
      <c r="A162" s="36" t="s">
        <v>19</v>
      </c>
      <c r="B162" s="36"/>
      <c r="C162" s="5">
        <v>435009</v>
      </c>
      <c r="D162" s="5">
        <v>11975</v>
      </c>
      <c r="E162" s="5">
        <v>31692</v>
      </c>
      <c r="F162" s="5">
        <v>4186</v>
      </c>
      <c r="G162" s="2">
        <v>950</v>
      </c>
      <c r="H162" s="2">
        <v>522</v>
      </c>
      <c r="I162" s="2">
        <v>741</v>
      </c>
      <c r="J162" s="2">
        <v>422</v>
      </c>
      <c r="K162" s="5">
        <v>1709</v>
      </c>
      <c r="L162" s="2">
        <v>721</v>
      </c>
    </row>
    <row r="163" spans="1:22" ht="12" customHeight="1">
      <c r="A163" s="36" t="s">
        <v>20</v>
      </c>
      <c r="B163" s="36"/>
      <c r="C163" s="5">
        <v>26207</v>
      </c>
      <c r="D163" s="5">
        <v>3406</v>
      </c>
      <c r="E163" s="5">
        <v>5377</v>
      </c>
      <c r="F163" s="5">
        <v>1647</v>
      </c>
      <c r="G163" s="2">
        <v>558</v>
      </c>
      <c r="H163" s="2">
        <v>467</v>
      </c>
      <c r="I163" s="2">
        <v>558</v>
      </c>
      <c r="J163" s="2">
        <v>467</v>
      </c>
      <c r="K163" s="2">
        <v>677</v>
      </c>
      <c r="L163" s="2">
        <v>491</v>
      </c>
    </row>
    <row r="164" spans="1:22" ht="12" customHeight="1">
      <c r="A164" s="37" t="s">
        <v>29</v>
      </c>
      <c r="B164" s="37"/>
      <c r="C164" s="5">
        <v>41700208</v>
      </c>
      <c r="D164" s="5">
        <v>166871</v>
      </c>
      <c r="E164" s="5">
        <v>3376112</v>
      </c>
      <c r="F164" s="5">
        <v>50154</v>
      </c>
      <c r="G164" s="5">
        <v>140878</v>
      </c>
      <c r="H164" s="5">
        <v>11061</v>
      </c>
      <c r="I164" s="5">
        <v>114965</v>
      </c>
      <c r="J164" s="5">
        <v>10242</v>
      </c>
      <c r="K164" s="5">
        <v>263047</v>
      </c>
      <c r="L164" s="5">
        <v>17167</v>
      </c>
    </row>
    <row r="165" spans="1:22" ht="12" customHeight="1">
      <c r="A165" s="36" t="s">
        <v>14</v>
      </c>
      <c r="B165" s="36"/>
      <c r="C165" s="5">
        <v>8996924</v>
      </c>
      <c r="D165" s="5">
        <v>67440</v>
      </c>
      <c r="E165" s="5">
        <v>783319</v>
      </c>
      <c r="F165" s="5">
        <v>22113</v>
      </c>
      <c r="G165" s="5">
        <v>28613</v>
      </c>
      <c r="H165" s="5">
        <v>4314</v>
      </c>
      <c r="I165" s="5">
        <v>23770</v>
      </c>
      <c r="J165" s="5">
        <v>3869</v>
      </c>
      <c r="K165" s="5">
        <v>59484</v>
      </c>
      <c r="L165" s="5">
        <v>6430</v>
      </c>
    </row>
    <row r="166" spans="1:22" ht="12" customHeight="1">
      <c r="A166" s="36" t="s">
        <v>15</v>
      </c>
      <c r="B166" s="36"/>
      <c r="C166" s="5">
        <v>8665360</v>
      </c>
      <c r="D166" s="5">
        <v>67285</v>
      </c>
      <c r="E166" s="5">
        <v>717729</v>
      </c>
      <c r="F166" s="5">
        <v>20060</v>
      </c>
      <c r="G166" s="5">
        <v>25145</v>
      </c>
      <c r="H166" s="5">
        <v>4248</v>
      </c>
      <c r="I166" s="5">
        <v>21745</v>
      </c>
      <c r="J166" s="5">
        <v>3813</v>
      </c>
      <c r="K166" s="5">
        <v>54590</v>
      </c>
      <c r="L166" s="5">
        <v>5941</v>
      </c>
      <c r="T166" s="31" t="s">
        <v>895</v>
      </c>
    </row>
    <row r="167" spans="1:22" ht="12" customHeight="1">
      <c r="A167" s="36" t="s">
        <v>16</v>
      </c>
      <c r="B167" s="36"/>
      <c r="C167" s="5">
        <v>6509255</v>
      </c>
      <c r="D167" s="5">
        <v>57212</v>
      </c>
      <c r="E167" s="5">
        <v>519545</v>
      </c>
      <c r="F167" s="5">
        <v>17948</v>
      </c>
      <c r="G167" s="5">
        <v>17977</v>
      </c>
      <c r="H167" s="5">
        <v>3448</v>
      </c>
      <c r="I167" s="5">
        <v>15865</v>
      </c>
      <c r="J167" s="5">
        <v>2924</v>
      </c>
      <c r="K167" s="5">
        <v>40469</v>
      </c>
      <c r="L167" s="5">
        <v>5512</v>
      </c>
    </row>
    <row r="168" spans="1:22" ht="12" customHeight="1">
      <c r="A168" s="36" t="s">
        <v>17</v>
      </c>
      <c r="B168" s="36"/>
      <c r="C168" s="5">
        <v>842698</v>
      </c>
      <c r="D168" s="5">
        <v>19912</v>
      </c>
      <c r="E168" s="5">
        <v>75527</v>
      </c>
      <c r="F168" s="5">
        <v>7536</v>
      </c>
      <c r="G168" s="5">
        <v>2038</v>
      </c>
      <c r="H168" s="2">
        <v>792</v>
      </c>
      <c r="I168" s="5">
        <v>1443</v>
      </c>
      <c r="J168" s="2">
        <v>662</v>
      </c>
      <c r="K168" s="5">
        <v>5471</v>
      </c>
      <c r="L168" s="5">
        <v>1656</v>
      </c>
    </row>
    <row r="169" spans="1:22" ht="12" customHeight="1">
      <c r="A169" s="36" t="s">
        <v>18</v>
      </c>
      <c r="B169" s="36"/>
      <c r="C169" s="5">
        <v>33501</v>
      </c>
      <c r="D169" s="5">
        <v>4691</v>
      </c>
      <c r="E169" s="5">
        <v>1897</v>
      </c>
      <c r="F169" s="5">
        <v>1003</v>
      </c>
      <c r="G169" s="2">
        <v>0</v>
      </c>
      <c r="H169" s="2">
        <v>220</v>
      </c>
      <c r="I169" s="2">
        <v>0</v>
      </c>
      <c r="J169" s="2">
        <v>220</v>
      </c>
      <c r="K169" s="2">
        <v>265</v>
      </c>
      <c r="L169" s="2">
        <v>451</v>
      </c>
    </row>
    <row r="170" spans="1:22" ht="12" customHeight="1">
      <c r="A170" s="36" t="s">
        <v>19</v>
      </c>
      <c r="B170" s="36"/>
      <c r="C170" s="5">
        <v>1511464</v>
      </c>
      <c r="D170" s="5">
        <v>29397</v>
      </c>
      <c r="E170" s="5">
        <v>121460</v>
      </c>
      <c r="F170" s="5">
        <v>8965</v>
      </c>
      <c r="G170" s="5">
        <v>5146</v>
      </c>
      <c r="H170" s="5">
        <v>2266</v>
      </c>
      <c r="I170" s="5">
        <v>4717</v>
      </c>
      <c r="J170" s="5">
        <v>2272</v>
      </c>
      <c r="K170" s="5">
        <v>8456</v>
      </c>
      <c r="L170" s="5">
        <v>2426</v>
      </c>
      <c r="Q170" s="18" t="s">
        <v>87</v>
      </c>
    </row>
    <row r="171" spans="1:22" ht="12" customHeight="1">
      <c r="A171" s="36" t="s">
        <v>20</v>
      </c>
      <c r="B171" s="36"/>
      <c r="C171" s="5">
        <v>331564</v>
      </c>
      <c r="D171" s="5">
        <v>11850</v>
      </c>
      <c r="E171" s="5">
        <v>65590</v>
      </c>
      <c r="F171" s="5">
        <v>6568</v>
      </c>
      <c r="G171" s="5">
        <v>3468</v>
      </c>
      <c r="H171" s="5">
        <v>1879</v>
      </c>
      <c r="I171" s="5">
        <v>2025</v>
      </c>
      <c r="J171" s="5">
        <v>1315</v>
      </c>
      <c r="K171" s="5">
        <v>4894</v>
      </c>
      <c r="L171" s="5">
        <v>1980</v>
      </c>
      <c r="T171" s="25"/>
      <c r="U171" s="25" t="s">
        <v>77</v>
      </c>
      <c r="V171" s="27" t="s">
        <v>88</v>
      </c>
    </row>
    <row r="172" spans="1:22" ht="12" customHeight="1">
      <c r="A172" s="36" t="s">
        <v>21</v>
      </c>
      <c r="B172" s="36"/>
      <c r="C172" s="5">
        <v>25916179</v>
      </c>
      <c r="D172" s="5">
        <v>107866</v>
      </c>
      <c r="E172" s="5">
        <v>2147540</v>
      </c>
      <c r="F172" s="5">
        <v>36168</v>
      </c>
      <c r="G172" s="5">
        <v>100976</v>
      </c>
      <c r="H172" s="5">
        <v>7621</v>
      </c>
      <c r="I172" s="5">
        <v>83147</v>
      </c>
      <c r="J172" s="5">
        <v>7308</v>
      </c>
      <c r="K172" s="5">
        <v>177747</v>
      </c>
      <c r="L172" s="5">
        <v>11907</v>
      </c>
      <c r="Q172" s="18" t="s">
        <v>78</v>
      </c>
      <c r="T172" s="13">
        <f>V172/U172</f>
        <v>0.80911180805858518</v>
      </c>
      <c r="U172" s="24">
        <f>G194</f>
        <v>384534</v>
      </c>
      <c r="V172" s="24">
        <f>G196</f>
        <v>311131</v>
      </c>
    </row>
    <row r="173" spans="1:22" ht="12" customHeight="1">
      <c r="A173" s="36" t="s">
        <v>15</v>
      </c>
      <c r="B173" s="36"/>
      <c r="C173" s="5">
        <v>23381120</v>
      </c>
      <c r="D173" s="5">
        <v>105381</v>
      </c>
      <c r="E173" s="5">
        <v>1776277</v>
      </c>
      <c r="F173" s="5">
        <v>29388</v>
      </c>
      <c r="G173" s="5">
        <v>88929</v>
      </c>
      <c r="H173" s="5">
        <v>7219</v>
      </c>
      <c r="I173" s="5">
        <v>74758</v>
      </c>
      <c r="J173" s="5">
        <v>6895</v>
      </c>
      <c r="K173" s="5">
        <v>154507</v>
      </c>
      <c r="L173" s="5">
        <v>9976</v>
      </c>
      <c r="Q173" s="18" t="s">
        <v>81</v>
      </c>
      <c r="T173" s="13">
        <f>V173/U173</f>
        <v>0.73199572175566474</v>
      </c>
      <c r="U173" s="24">
        <f>G172</f>
        <v>100976</v>
      </c>
      <c r="V173" s="24">
        <f>G174</f>
        <v>73914</v>
      </c>
    </row>
    <row r="174" spans="1:22" ht="12" customHeight="1">
      <c r="A174" s="38" t="s">
        <v>16</v>
      </c>
      <c r="B174" s="38"/>
      <c r="C174" s="5">
        <v>18288747</v>
      </c>
      <c r="D174" s="5">
        <v>96797</v>
      </c>
      <c r="E174" s="5">
        <v>1425659</v>
      </c>
      <c r="F174" s="5">
        <v>28144</v>
      </c>
      <c r="G174" s="5">
        <v>73914</v>
      </c>
      <c r="H174" s="5">
        <v>7182</v>
      </c>
      <c r="I174" s="5">
        <v>62439</v>
      </c>
      <c r="J174" s="5">
        <v>6565</v>
      </c>
      <c r="K174" s="5">
        <v>127378</v>
      </c>
      <c r="L174" s="5">
        <v>9497</v>
      </c>
      <c r="Q174" s="26" t="s">
        <v>82</v>
      </c>
      <c r="T174" s="13">
        <f>V174/U174</f>
        <v>0.57196766851864245</v>
      </c>
      <c r="U174" s="24">
        <f>SUM(G150+G128)</f>
        <v>119512</v>
      </c>
      <c r="V174" s="24">
        <f>SUM(G152+G130)</f>
        <v>68357</v>
      </c>
    </row>
    <row r="175" spans="1:22" ht="12" customHeight="1">
      <c r="A175" s="36" t="s">
        <v>17</v>
      </c>
      <c r="B175" s="36"/>
      <c r="C175" s="5">
        <v>3171556</v>
      </c>
      <c r="D175" s="5">
        <v>39039</v>
      </c>
      <c r="E175" s="5">
        <v>239855</v>
      </c>
      <c r="F175" s="5">
        <v>11242</v>
      </c>
      <c r="G175" s="5">
        <v>11512</v>
      </c>
      <c r="H175" s="5">
        <v>2282</v>
      </c>
      <c r="I175" s="5">
        <v>9145</v>
      </c>
      <c r="J175" s="5">
        <v>2004</v>
      </c>
      <c r="K175" s="5">
        <v>19946</v>
      </c>
      <c r="L175" s="5">
        <v>2866</v>
      </c>
      <c r="Q175" s="18" t="s">
        <v>79</v>
      </c>
      <c r="T175" s="13">
        <f>V175/U175</f>
        <v>0.38357118668666246</v>
      </c>
      <c r="U175" s="7">
        <f>SUM(G106+G84+G62)</f>
        <v>103355</v>
      </c>
      <c r="V175" s="7">
        <f>SUM(G108+G86+G64)</f>
        <v>39644</v>
      </c>
    </row>
    <row r="176" spans="1:22" ht="12" customHeight="1">
      <c r="A176" s="36" t="s">
        <v>18</v>
      </c>
      <c r="B176" s="36"/>
      <c r="C176" s="5">
        <v>756604</v>
      </c>
      <c r="D176" s="5">
        <v>13974</v>
      </c>
      <c r="E176" s="5">
        <v>51593</v>
      </c>
      <c r="F176" s="5">
        <v>4372</v>
      </c>
      <c r="G176" s="5">
        <v>1530</v>
      </c>
      <c r="H176" s="2">
        <v>843</v>
      </c>
      <c r="I176" s="5">
        <v>1239</v>
      </c>
      <c r="J176" s="2">
        <v>709</v>
      </c>
      <c r="K176" s="5">
        <v>2393</v>
      </c>
      <c r="L176" s="2">
        <v>985</v>
      </c>
      <c r="Q176" s="18" t="s">
        <v>80</v>
      </c>
      <c r="T176" s="28">
        <f>V176/U176</f>
        <v>0.2290357647570388</v>
      </c>
      <c r="U176" s="7">
        <f>SUM(G18+G40)</f>
        <v>91990</v>
      </c>
      <c r="V176" s="7">
        <f>SUM(G20+G35)</f>
        <v>21069</v>
      </c>
    </row>
    <row r="177" spans="1:22" ht="12" customHeight="1">
      <c r="A177" s="36" t="s">
        <v>19</v>
      </c>
      <c r="B177" s="36"/>
      <c r="C177" s="5">
        <v>2157948</v>
      </c>
      <c r="D177" s="5">
        <v>35058</v>
      </c>
      <c r="E177" s="5">
        <v>99620</v>
      </c>
      <c r="F177" s="5">
        <v>6622</v>
      </c>
      <c r="G177" s="5">
        <v>3781</v>
      </c>
      <c r="H177" s="5">
        <v>1503</v>
      </c>
      <c r="I177" s="5">
        <v>3468</v>
      </c>
      <c r="J177" s="5">
        <v>1477</v>
      </c>
      <c r="K177" s="5">
        <v>6690</v>
      </c>
      <c r="L177" s="5">
        <v>1891</v>
      </c>
    </row>
    <row r="178" spans="1:22" ht="12" customHeight="1">
      <c r="A178" s="36" t="s">
        <v>20</v>
      </c>
      <c r="B178" s="36"/>
      <c r="C178" s="5">
        <v>2535059</v>
      </c>
      <c r="D178" s="5">
        <v>37183</v>
      </c>
      <c r="E178" s="5">
        <v>371263</v>
      </c>
      <c r="F178" s="5">
        <v>15772</v>
      </c>
      <c r="G178" s="5">
        <v>12047</v>
      </c>
      <c r="H178" s="5">
        <v>3875</v>
      </c>
      <c r="I178" s="5">
        <v>8389</v>
      </c>
      <c r="J178" s="5">
        <v>2241</v>
      </c>
      <c r="K178" s="5">
        <v>23240</v>
      </c>
      <c r="L178" s="5">
        <v>5410</v>
      </c>
      <c r="Q178" s="18"/>
      <c r="T178" s="23"/>
      <c r="U178" s="7"/>
      <c r="V178" s="7"/>
    </row>
    <row r="179" spans="1:22" ht="12" customHeight="1">
      <c r="A179" s="36" t="s">
        <v>22</v>
      </c>
      <c r="B179" s="36"/>
      <c r="C179" s="5">
        <v>6787105</v>
      </c>
      <c r="D179" s="5">
        <v>44390</v>
      </c>
      <c r="E179" s="5">
        <v>445253</v>
      </c>
      <c r="F179" s="5">
        <v>10519</v>
      </c>
      <c r="G179" s="5">
        <v>11289</v>
      </c>
      <c r="H179" s="5">
        <v>1750</v>
      </c>
      <c r="I179" s="5">
        <v>8048</v>
      </c>
      <c r="J179" s="5">
        <v>1693</v>
      </c>
      <c r="K179" s="5">
        <v>25816</v>
      </c>
      <c r="L179" s="5">
        <v>2963</v>
      </c>
    </row>
    <row r="180" spans="1:22" ht="12" customHeight="1">
      <c r="A180" s="36" t="s">
        <v>15</v>
      </c>
      <c r="B180" s="36"/>
      <c r="C180" s="5">
        <v>6746813</v>
      </c>
      <c r="D180" s="5">
        <v>44246</v>
      </c>
      <c r="E180" s="5">
        <v>439957</v>
      </c>
      <c r="F180" s="5">
        <v>10692</v>
      </c>
      <c r="G180" s="5">
        <v>11140</v>
      </c>
      <c r="H180" s="5">
        <v>1740</v>
      </c>
      <c r="I180" s="5">
        <v>7982</v>
      </c>
      <c r="J180" s="5">
        <v>1704</v>
      </c>
      <c r="K180" s="5">
        <v>25526</v>
      </c>
      <c r="L180" s="5">
        <v>2915</v>
      </c>
    </row>
    <row r="181" spans="1:22" ht="12" customHeight="1">
      <c r="A181" s="36" t="s">
        <v>16</v>
      </c>
      <c r="B181" s="36"/>
      <c r="C181" s="5">
        <v>2384357</v>
      </c>
      <c r="D181" s="5">
        <v>27750</v>
      </c>
      <c r="E181" s="5">
        <v>147307</v>
      </c>
      <c r="F181" s="5">
        <v>5956</v>
      </c>
      <c r="G181" s="5">
        <v>4634</v>
      </c>
      <c r="H181" s="2">
        <v>923</v>
      </c>
      <c r="I181" s="5">
        <v>3480</v>
      </c>
      <c r="J181" s="2">
        <v>808</v>
      </c>
      <c r="K181" s="5">
        <v>9763</v>
      </c>
      <c r="L181" s="5">
        <v>1428</v>
      </c>
    </row>
    <row r="182" spans="1:22" ht="12" customHeight="1">
      <c r="A182" s="36" t="s">
        <v>17</v>
      </c>
      <c r="B182" s="36"/>
      <c r="C182" s="5">
        <v>2344789</v>
      </c>
      <c r="D182" s="5">
        <v>27407</v>
      </c>
      <c r="E182" s="5">
        <v>130296</v>
      </c>
      <c r="F182" s="5">
        <v>5198</v>
      </c>
      <c r="G182" s="5">
        <v>3920</v>
      </c>
      <c r="H182" s="5">
        <v>1171</v>
      </c>
      <c r="I182" s="5">
        <v>2965</v>
      </c>
      <c r="J182" s="2">
        <v>980</v>
      </c>
      <c r="K182" s="5">
        <v>9580</v>
      </c>
      <c r="L182" s="5">
        <v>1865</v>
      </c>
    </row>
    <row r="183" spans="1:22" ht="12" customHeight="1">
      <c r="A183" s="36" t="s">
        <v>18</v>
      </c>
      <c r="B183" s="36"/>
      <c r="C183" s="5">
        <v>6565212</v>
      </c>
      <c r="D183" s="5">
        <v>44402</v>
      </c>
      <c r="E183" s="5">
        <v>427871</v>
      </c>
      <c r="F183" s="5">
        <v>10821</v>
      </c>
      <c r="G183" s="5">
        <v>10944</v>
      </c>
      <c r="H183" s="5">
        <v>1707</v>
      </c>
      <c r="I183" s="5">
        <v>7793</v>
      </c>
      <c r="J183" s="5">
        <v>1676</v>
      </c>
      <c r="K183" s="5">
        <v>24860</v>
      </c>
      <c r="L183" s="5">
        <v>2866</v>
      </c>
    </row>
    <row r="184" spans="1:22" ht="12" customHeight="1">
      <c r="A184" s="36" t="s">
        <v>19</v>
      </c>
      <c r="B184" s="36"/>
      <c r="C184" s="5">
        <v>633994</v>
      </c>
      <c r="D184" s="5">
        <v>14521</v>
      </c>
      <c r="E184" s="5">
        <v>43985</v>
      </c>
      <c r="F184" s="5">
        <v>4232</v>
      </c>
      <c r="G184" s="2">
        <v>786</v>
      </c>
      <c r="H184" s="2">
        <v>417</v>
      </c>
      <c r="I184" s="2">
        <v>570</v>
      </c>
      <c r="J184" s="2">
        <v>371</v>
      </c>
      <c r="K184" s="5">
        <v>1642</v>
      </c>
      <c r="L184" s="2">
        <v>606</v>
      </c>
    </row>
    <row r="185" spans="1:22" ht="12" customHeight="1">
      <c r="A185" s="36" t="s">
        <v>20</v>
      </c>
      <c r="B185" s="36"/>
      <c r="C185" s="5">
        <v>40292</v>
      </c>
      <c r="D185" s="5">
        <v>4474</v>
      </c>
      <c r="E185" s="5">
        <v>5296</v>
      </c>
      <c r="F185" s="5">
        <v>1691</v>
      </c>
      <c r="G185" s="2">
        <v>149</v>
      </c>
      <c r="H185" s="2">
        <v>169</v>
      </c>
      <c r="I185" s="2">
        <v>66</v>
      </c>
      <c r="J185" s="2">
        <v>107</v>
      </c>
      <c r="K185" s="2">
        <v>290</v>
      </c>
      <c r="L185" s="2">
        <v>274</v>
      </c>
    </row>
    <row r="186" spans="1:22" ht="12" customHeight="1">
      <c r="A186" s="37" t="s">
        <v>30</v>
      </c>
      <c r="B186" s="37"/>
      <c r="C186" s="5">
        <v>120971636</v>
      </c>
      <c r="D186" s="5">
        <v>329942</v>
      </c>
      <c r="E186" s="5">
        <v>9502544</v>
      </c>
      <c r="F186" s="5">
        <v>76742</v>
      </c>
      <c r="G186" s="5">
        <v>544653</v>
      </c>
      <c r="H186" s="5">
        <v>15905</v>
      </c>
      <c r="I186" s="5">
        <v>406256</v>
      </c>
      <c r="J186" s="5">
        <v>13079</v>
      </c>
      <c r="K186" s="5">
        <v>933934</v>
      </c>
      <c r="L186" s="5">
        <v>20431</v>
      </c>
    </row>
    <row r="187" spans="1:22" ht="12" customHeight="1">
      <c r="A187" s="36" t="s">
        <v>14</v>
      </c>
      <c r="B187" s="36"/>
      <c r="C187" s="5">
        <v>21251735</v>
      </c>
      <c r="D187" s="5">
        <v>119105</v>
      </c>
      <c r="E187" s="5">
        <v>1819261</v>
      </c>
      <c r="F187" s="5">
        <v>29656</v>
      </c>
      <c r="G187" s="5">
        <v>103899</v>
      </c>
      <c r="H187" s="5">
        <v>6719</v>
      </c>
      <c r="I187" s="5">
        <v>71781</v>
      </c>
      <c r="J187" s="5">
        <v>4933</v>
      </c>
      <c r="K187" s="5">
        <v>187497</v>
      </c>
      <c r="L187" s="5">
        <v>8220</v>
      </c>
    </row>
    <row r="188" spans="1:22" ht="12" customHeight="1">
      <c r="A188" s="36" t="s">
        <v>15</v>
      </c>
      <c r="B188" s="36"/>
      <c r="C188" s="5">
        <v>20854104</v>
      </c>
      <c r="D188" s="5">
        <v>117182</v>
      </c>
      <c r="E188" s="5">
        <v>1752394</v>
      </c>
      <c r="F188" s="5">
        <v>28559</v>
      </c>
      <c r="G188" s="5">
        <v>101497</v>
      </c>
      <c r="H188" s="5">
        <v>6865</v>
      </c>
      <c r="I188" s="5">
        <v>69706</v>
      </c>
      <c r="J188" s="5">
        <v>5081</v>
      </c>
      <c r="K188" s="5">
        <v>181478</v>
      </c>
      <c r="L188" s="5">
        <v>8305</v>
      </c>
    </row>
    <row r="189" spans="1:22" ht="12" customHeight="1">
      <c r="A189" s="36" t="s">
        <v>16</v>
      </c>
      <c r="B189" s="36"/>
      <c r="C189" s="5">
        <v>17768070</v>
      </c>
      <c r="D189" s="5">
        <v>103959</v>
      </c>
      <c r="E189" s="5">
        <v>1455401</v>
      </c>
      <c r="F189" s="5">
        <v>26359</v>
      </c>
      <c r="G189" s="5">
        <v>84963</v>
      </c>
      <c r="H189" s="5">
        <v>6005</v>
      </c>
      <c r="I189" s="5">
        <v>60112</v>
      </c>
      <c r="J189" s="5">
        <v>4371</v>
      </c>
      <c r="K189" s="5">
        <v>155804</v>
      </c>
      <c r="L189" s="5">
        <v>7604</v>
      </c>
    </row>
    <row r="190" spans="1:22" ht="12" customHeight="1">
      <c r="A190" s="36" t="s">
        <v>17</v>
      </c>
      <c r="B190" s="36"/>
      <c r="C190" s="5">
        <v>2004762</v>
      </c>
      <c r="D190" s="5">
        <v>29083</v>
      </c>
      <c r="E190" s="5">
        <v>190982</v>
      </c>
      <c r="F190" s="5">
        <v>9904</v>
      </c>
      <c r="G190" s="5">
        <v>12417</v>
      </c>
      <c r="H190" s="5">
        <v>2551</v>
      </c>
      <c r="I190" s="5">
        <v>6350</v>
      </c>
      <c r="J190" s="5">
        <v>1583</v>
      </c>
      <c r="K190" s="5">
        <v>20994</v>
      </c>
      <c r="L190" s="5">
        <v>3077</v>
      </c>
    </row>
    <row r="191" spans="1:22" ht="12" customHeight="1">
      <c r="A191" s="36" t="s">
        <v>18</v>
      </c>
      <c r="B191" s="36"/>
      <c r="C191" s="5">
        <v>34440</v>
      </c>
      <c r="D191" s="5">
        <v>3952</v>
      </c>
      <c r="E191" s="5">
        <v>1699</v>
      </c>
      <c r="F191" s="2">
        <v>538</v>
      </c>
      <c r="G191" s="2">
        <v>152</v>
      </c>
      <c r="H191" s="2">
        <v>131</v>
      </c>
      <c r="I191" s="2">
        <v>0</v>
      </c>
      <c r="J191" s="2">
        <v>220</v>
      </c>
      <c r="K191" s="2">
        <v>199</v>
      </c>
      <c r="L191" s="2">
        <v>150</v>
      </c>
    </row>
    <row r="192" spans="1:22" ht="12" customHeight="1">
      <c r="A192" s="36" t="s">
        <v>19</v>
      </c>
      <c r="B192" s="36"/>
      <c r="C192" s="5">
        <v>1450632</v>
      </c>
      <c r="D192" s="5">
        <v>28568</v>
      </c>
      <c r="E192" s="5">
        <v>120710</v>
      </c>
      <c r="F192" s="5">
        <v>8206</v>
      </c>
      <c r="G192" s="5">
        <v>3910</v>
      </c>
      <c r="H192" s="5">
        <v>1744</v>
      </c>
      <c r="I192" s="5">
        <v>2930</v>
      </c>
      <c r="J192" s="5">
        <v>1359</v>
      </c>
      <c r="K192" s="5">
        <v>6215</v>
      </c>
      <c r="L192" s="5">
        <v>1805</v>
      </c>
    </row>
    <row r="193" spans="1:13" ht="12" customHeight="1">
      <c r="A193" s="36" t="s">
        <v>20</v>
      </c>
      <c r="B193" s="36"/>
      <c r="C193" s="5">
        <v>397631</v>
      </c>
      <c r="D193" s="5">
        <v>12864</v>
      </c>
      <c r="E193" s="5">
        <v>66867</v>
      </c>
      <c r="F193" s="5">
        <v>6753</v>
      </c>
      <c r="G193" s="5">
        <v>2402</v>
      </c>
      <c r="H193" s="5">
        <v>1240</v>
      </c>
      <c r="I193" s="5">
        <v>2075</v>
      </c>
      <c r="J193" s="5">
        <v>1211</v>
      </c>
      <c r="K193" s="5">
        <v>6019</v>
      </c>
      <c r="L193" s="5">
        <v>2452</v>
      </c>
    </row>
    <row r="194" spans="1:13" ht="12" customHeight="1">
      <c r="A194" s="36" t="s">
        <v>21</v>
      </c>
      <c r="B194" s="36"/>
      <c r="C194" s="5">
        <v>80840811</v>
      </c>
      <c r="D194" s="5">
        <v>205107</v>
      </c>
      <c r="E194" s="5">
        <v>6435879</v>
      </c>
      <c r="F194" s="5">
        <v>49554</v>
      </c>
      <c r="G194" s="5">
        <v>384534</v>
      </c>
      <c r="H194" s="5">
        <v>10909</v>
      </c>
      <c r="I194" s="5">
        <v>294749</v>
      </c>
      <c r="J194" s="5">
        <v>9650</v>
      </c>
      <c r="K194" s="5">
        <v>640622</v>
      </c>
      <c r="L194" s="5">
        <v>13738</v>
      </c>
    </row>
    <row r="195" spans="1:13" ht="12" customHeight="1">
      <c r="A195" s="36" t="s">
        <v>15</v>
      </c>
      <c r="B195" s="36"/>
      <c r="C195" s="5">
        <v>77531128</v>
      </c>
      <c r="D195" s="5">
        <v>211153</v>
      </c>
      <c r="E195" s="5">
        <v>5965042</v>
      </c>
      <c r="F195" s="5">
        <v>47660</v>
      </c>
      <c r="G195" s="5">
        <v>363075</v>
      </c>
      <c r="H195" s="5">
        <v>10352</v>
      </c>
      <c r="I195" s="5">
        <v>277619</v>
      </c>
      <c r="J195" s="5">
        <v>9646</v>
      </c>
      <c r="K195" s="5">
        <v>605568</v>
      </c>
      <c r="L195" s="5">
        <v>12701</v>
      </c>
    </row>
    <row r="196" spans="1:13" ht="12" customHeight="1">
      <c r="A196" s="38" t="s">
        <v>16</v>
      </c>
      <c r="B196" s="38"/>
      <c r="C196" s="5">
        <v>66621481</v>
      </c>
      <c r="D196" s="5">
        <v>190983</v>
      </c>
      <c r="E196" s="5">
        <v>5145310</v>
      </c>
      <c r="F196" s="5">
        <v>40305</v>
      </c>
      <c r="G196" s="5">
        <v>311131</v>
      </c>
      <c r="H196" s="5">
        <v>9836</v>
      </c>
      <c r="I196" s="5">
        <v>243264</v>
      </c>
      <c r="J196" s="5">
        <v>8971</v>
      </c>
      <c r="K196" s="5">
        <v>520887</v>
      </c>
      <c r="L196" s="5">
        <v>12529</v>
      </c>
    </row>
    <row r="197" spans="1:13" ht="12" customHeight="1">
      <c r="A197" s="36" t="s">
        <v>17</v>
      </c>
      <c r="B197" s="36"/>
      <c r="C197" s="5">
        <v>9265871</v>
      </c>
      <c r="D197" s="5">
        <v>67339</v>
      </c>
      <c r="E197" s="5">
        <v>752018</v>
      </c>
      <c r="F197" s="5">
        <v>17886</v>
      </c>
      <c r="G197" s="5">
        <v>52292</v>
      </c>
      <c r="H197" s="5">
        <v>4718</v>
      </c>
      <c r="I197" s="5">
        <v>36717</v>
      </c>
      <c r="J197" s="5">
        <v>3501</v>
      </c>
      <c r="K197" s="5">
        <v>80654</v>
      </c>
      <c r="L197" s="5">
        <v>5882</v>
      </c>
    </row>
    <row r="198" spans="1:13" ht="12" customHeight="1">
      <c r="A198" s="36" t="s">
        <v>18</v>
      </c>
      <c r="B198" s="36"/>
      <c r="C198" s="5">
        <v>1232214</v>
      </c>
      <c r="D198" s="5">
        <v>18066</v>
      </c>
      <c r="E198" s="5">
        <v>82109</v>
      </c>
      <c r="F198" s="5">
        <v>5300</v>
      </c>
      <c r="G198" s="5">
        <v>2204</v>
      </c>
      <c r="H198" s="2">
        <v>740</v>
      </c>
      <c r="I198" s="5">
        <v>1863</v>
      </c>
      <c r="J198" s="2">
        <v>694</v>
      </c>
      <c r="K198" s="5">
        <v>4529</v>
      </c>
      <c r="L198" s="2">
        <v>986</v>
      </c>
    </row>
    <row r="199" spans="1:13" ht="12" customHeight="1">
      <c r="A199" s="36" t="s">
        <v>19</v>
      </c>
      <c r="B199" s="36"/>
      <c r="C199" s="5">
        <v>2932896</v>
      </c>
      <c r="D199" s="5">
        <v>36557</v>
      </c>
      <c r="E199" s="5">
        <v>127864</v>
      </c>
      <c r="F199" s="5">
        <v>7958</v>
      </c>
      <c r="G199" s="5">
        <v>4728</v>
      </c>
      <c r="H199" s="5">
        <v>1175</v>
      </c>
      <c r="I199" s="5">
        <v>3884</v>
      </c>
      <c r="J199" s="5">
        <v>1054</v>
      </c>
      <c r="K199" s="5">
        <v>9451</v>
      </c>
      <c r="L199" s="5">
        <v>1686</v>
      </c>
    </row>
    <row r="200" spans="1:13" ht="12" customHeight="1">
      <c r="A200" s="36" t="s">
        <v>20</v>
      </c>
      <c r="B200" s="36"/>
      <c r="C200" s="5">
        <v>3309683</v>
      </c>
      <c r="D200" s="5">
        <v>41095</v>
      </c>
      <c r="E200" s="5">
        <v>470837</v>
      </c>
      <c r="F200" s="5">
        <v>17375</v>
      </c>
      <c r="G200" s="5">
        <v>21459</v>
      </c>
      <c r="H200" s="5">
        <v>4716</v>
      </c>
      <c r="I200" s="5">
        <v>17130</v>
      </c>
      <c r="J200" s="5">
        <v>3378</v>
      </c>
      <c r="K200" s="5">
        <v>35054</v>
      </c>
      <c r="L200" s="5">
        <v>5709</v>
      </c>
    </row>
    <row r="201" spans="1:13" ht="12" customHeight="1">
      <c r="A201" s="36" t="s">
        <v>22</v>
      </c>
      <c r="B201" s="36"/>
      <c r="C201" s="5">
        <v>18879090</v>
      </c>
      <c r="D201" s="5">
        <v>66755</v>
      </c>
      <c r="E201" s="5">
        <v>1247404</v>
      </c>
      <c r="F201" s="5">
        <v>17371</v>
      </c>
      <c r="G201" s="5">
        <v>56220</v>
      </c>
      <c r="H201" s="5">
        <v>2935</v>
      </c>
      <c r="I201" s="5">
        <v>39726</v>
      </c>
      <c r="J201" s="5">
        <v>3028</v>
      </c>
      <c r="K201" s="5">
        <v>105815</v>
      </c>
      <c r="L201" s="5">
        <v>4491</v>
      </c>
    </row>
    <row r="202" spans="1:13" ht="12" customHeight="1">
      <c r="A202" s="36" t="s">
        <v>15</v>
      </c>
      <c r="B202" s="36"/>
      <c r="C202" s="5">
        <v>18807826</v>
      </c>
      <c r="D202" s="5">
        <v>67647</v>
      </c>
      <c r="E202" s="5">
        <v>1239227</v>
      </c>
      <c r="F202" s="5">
        <v>17249</v>
      </c>
      <c r="G202" s="5">
        <v>55910</v>
      </c>
      <c r="H202" s="5">
        <v>2982</v>
      </c>
      <c r="I202" s="5">
        <v>39726</v>
      </c>
      <c r="J202" s="5">
        <v>3028</v>
      </c>
      <c r="K202" s="5">
        <v>105288</v>
      </c>
      <c r="L202" s="5">
        <v>4499</v>
      </c>
    </row>
    <row r="203" spans="1:13" ht="12" customHeight="1">
      <c r="A203" s="36" t="s">
        <v>16</v>
      </c>
      <c r="B203" s="36"/>
      <c r="C203" s="5">
        <v>8656043</v>
      </c>
      <c r="D203" s="5">
        <v>47015</v>
      </c>
      <c r="E203" s="5">
        <v>558524</v>
      </c>
      <c r="F203" s="5">
        <v>11566</v>
      </c>
      <c r="G203" s="5">
        <v>31076</v>
      </c>
      <c r="H203" s="5">
        <v>2437</v>
      </c>
      <c r="I203" s="5">
        <v>23063</v>
      </c>
      <c r="J203" s="5">
        <v>2250</v>
      </c>
      <c r="K203" s="5">
        <v>54263</v>
      </c>
      <c r="L203" s="5">
        <v>3377</v>
      </c>
    </row>
    <row r="204" spans="1:13" ht="12" customHeight="1">
      <c r="A204" s="36" t="s">
        <v>17</v>
      </c>
      <c r="B204" s="36"/>
      <c r="C204" s="5">
        <v>6038963</v>
      </c>
      <c r="D204" s="5">
        <v>47506</v>
      </c>
      <c r="E204" s="5">
        <v>345500</v>
      </c>
      <c r="F204" s="5">
        <v>9301</v>
      </c>
      <c r="G204" s="5">
        <v>14348</v>
      </c>
      <c r="H204" s="5">
        <v>1897</v>
      </c>
      <c r="I204" s="5">
        <v>10282</v>
      </c>
      <c r="J204" s="5">
        <v>1608</v>
      </c>
      <c r="K204" s="5">
        <v>28526</v>
      </c>
      <c r="L204" s="5">
        <v>2971</v>
      </c>
    </row>
    <row r="205" spans="1:13" ht="12" customHeight="1">
      <c r="A205" s="36" t="s">
        <v>18</v>
      </c>
      <c r="B205" s="36"/>
      <c r="C205" s="5">
        <v>17888279</v>
      </c>
      <c r="D205" s="5">
        <v>70056</v>
      </c>
      <c r="E205" s="5">
        <v>1170772</v>
      </c>
      <c r="F205" s="5">
        <v>16073</v>
      </c>
      <c r="G205" s="5">
        <v>52413</v>
      </c>
      <c r="H205" s="5">
        <v>3004</v>
      </c>
      <c r="I205" s="5">
        <v>36986</v>
      </c>
      <c r="J205" s="5">
        <v>2943</v>
      </c>
      <c r="K205" s="5">
        <v>99823</v>
      </c>
      <c r="L205" s="5">
        <v>4593</v>
      </c>
    </row>
    <row r="206" spans="1:13" ht="12" customHeight="1">
      <c r="A206" s="36" t="s">
        <v>19</v>
      </c>
      <c r="B206" s="36"/>
      <c r="C206" s="5">
        <v>1323657</v>
      </c>
      <c r="D206" s="5">
        <v>17124</v>
      </c>
      <c r="E206" s="5">
        <v>84116</v>
      </c>
      <c r="F206" s="5">
        <v>5093</v>
      </c>
      <c r="G206" s="5">
        <v>3726</v>
      </c>
      <c r="H206" s="5">
        <v>1119</v>
      </c>
      <c r="I206" s="5">
        <v>2771</v>
      </c>
      <c r="J206" s="2">
        <v>878</v>
      </c>
      <c r="K206" s="5">
        <v>6378</v>
      </c>
      <c r="L206" s="5">
        <v>1534</v>
      </c>
    </row>
    <row r="207" spans="1:13" ht="12" customHeight="1">
      <c r="A207" s="36" t="s">
        <v>20</v>
      </c>
      <c r="B207" s="36"/>
      <c r="C207" s="5">
        <v>71264</v>
      </c>
      <c r="D207" s="5">
        <v>5325</v>
      </c>
      <c r="E207" s="5">
        <v>8177</v>
      </c>
      <c r="F207" s="5">
        <v>1791</v>
      </c>
      <c r="G207" s="2">
        <v>310</v>
      </c>
      <c r="H207" s="2">
        <v>455</v>
      </c>
      <c r="I207" s="2">
        <v>0</v>
      </c>
      <c r="J207" s="2">
        <v>220</v>
      </c>
      <c r="K207" s="2">
        <v>527</v>
      </c>
      <c r="L207" s="2">
        <v>578</v>
      </c>
      <c r="M207" s="6"/>
    </row>
    <row r="208" spans="1:13" ht="12" customHeight="1">
      <c r="A208" s="1" t="s">
        <v>2</v>
      </c>
      <c r="B208" s="34" t="s">
        <v>31</v>
      </c>
      <c r="C208" s="34"/>
      <c r="D208" s="1"/>
      <c r="E208" s="1"/>
      <c r="F208" s="1"/>
      <c r="G208" s="1"/>
      <c r="H208" s="1"/>
      <c r="I208" s="1"/>
      <c r="J208" s="1"/>
      <c r="K208" s="1"/>
      <c r="L208" s="1"/>
    </row>
    <row r="209" spans="1:12" ht="231.95" customHeight="1">
      <c r="A209" s="1"/>
      <c r="B209" s="34"/>
      <c r="C209" s="34"/>
      <c r="D209" s="1"/>
      <c r="E209" s="1"/>
      <c r="F209" s="1"/>
      <c r="G209" s="1"/>
      <c r="H209" s="1"/>
      <c r="I209" s="1"/>
      <c r="J209" s="1"/>
      <c r="K209" s="1"/>
      <c r="L209" s="1"/>
    </row>
    <row r="210" spans="1:12" ht="12" customHeight="1">
      <c r="A210" s="1" t="s">
        <v>2</v>
      </c>
      <c r="B210" s="34" t="s">
        <v>32</v>
      </c>
      <c r="C210" s="34"/>
      <c r="D210" s="1"/>
      <c r="E210" s="1"/>
      <c r="F210" s="1"/>
      <c r="G210" s="1"/>
      <c r="H210" s="1"/>
      <c r="I210" s="1"/>
      <c r="J210" s="1"/>
      <c r="K210" s="1"/>
      <c r="L210" s="1"/>
    </row>
    <row r="211" spans="1:12" ht="150" customHeight="1">
      <c r="A211" s="1"/>
      <c r="B211" s="34"/>
      <c r="C211" s="34"/>
      <c r="D211" s="1"/>
      <c r="E211" s="1"/>
      <c r="F211" s="1"/>
      <c r="G211" s="1"/>
      <c r="H211" s="1"/>
      <c r="I211" s="1"/>
      <c r="J211" s="1"/>
      <c r="K211" s="1"/>
      <c r="L211" s="1"/>
    </row>
    <row r="212" spans="1:12" ht="12" customHeight="1">
      <c r="A212" s="1" t="s">
        <v>2</v>
      </c>
      <c r="B212" s="34" t="s">
        <v>33</v>
      </c>
      <c r="C212" s="34"/>
      <c r="D212" s="1"/>
      <c r="E212" s="1"/>
      <c r="F212" s="1"/>
      <c r="G212" s="1"/>
      <c r="H212" s="1"/>
      <c r="I212" s="1"/>
      <c r="J212" s="1"/>
      <c r="K212" s="1"/>
      <c r="L212" s="1"/>
    </row>
    <row r="213" spans="1:12" ht="114.95" customHeight="1">
      <c r="A213" s="1"/>
      <c r="B213" s="34"/>
      <c r="C213" s="34"/>
      <c r="D213" s="1"/>
      <c r="E213" s="1"/>
      <c r="F213" s="1"/>
      <c r="G213" s="1"/>
      <c r="H213" s="1"/>
      <c r="I213" s="1"/>
      <c r="J213" s="1"/>
      <c r="K213" s="1"/>
      <c r="L213" s="1"/>
    </row>
    <row r="214" spans="1:12" ht="12" customHeight="1">
      <c r="A214" s="1" t="s">
        <v>2</v>
      </c>
      <c r="B214" s="34" t="s">
        <v>34</v>
      </c>
      <c r="C214" s="34"/>
      <c r="D214" s="1"/>
      <c r="E214" s="1"/>
      <c r="F214" s="1"/>
      <c r="G214" s="1"/>
      <c r="H214" s="1"/>
      <c r="I214" s="1"/>
      <c r="J214" s="1"/>
      <c r="K214" s="1"/>
      <c r="L214" s="1"/>
    </row>
    <row r="215" spans="1:12" ht="126.95" customHeight="1">
      <c r="A215" s="1"/>
      <c r="B215" s="34"/>
      <c r="C215" s="34"/>
      <c r="D215" s="1"/>
      <c r="E215" s="1"/>
      <c r="F215" s="1"/>
      <c r="G215" s="1"/>
      <c r="H215" s="1"/>
      <c r="I215" s="1"/>
      <c r="J215" s="1"/>
      <c r="K215" s="1"/>
      <c r="L215" s="1"/>
    </row>
    <row r="216" spans="1:12" ht="12" customHeight="1">
      <c r="A216" s="1" t="s">
        <v>2</v>
      </c>
      <c r="B216" s="34" t="s">
        <v>35</v>
      </c>
      <c r="C216" s="34"/>
      <c r="D216" s="1"/>
      <c r="E216" s="1"/>
      <c r="F216" s="1"/>
      <c r="G216" s="1"/>
      <c r="H216" s="1"/>
      <c r="I216" s="1"/>
      <c r="J216" s="1"/>
      <c r="K216" s="1"/>
      <c r="L216" s="1"/>
    </row>
    <row r="217" spans="1:12" ht="92.1" customHeight="1">
      <c r="A217" s="1"/>
      <c r="B217" s="34"/>
      <c r="C217" s="34"/>
      <c r="D217" s="1"/>
      <c r="E217" s="1"/>
      <c r="F217" s="1"/>
      <c r="G217" s="1"/>
      <c r="H217" s="1"/>
      <c r="I217" s="1"/>
      <c r="J217" s="1"/>
      <c r="K217" s="1"/>
      <c r="L217" s="1"/>
    </row>
    <row r="218" spans="1:12" ht="12" customHeight="1">
      <c r="A218" s="1" t="s">
        <v>2</v>
      </c>
      <c r="B218" s="34" t="s">
        <v>36</v>
      </c>
      <c r="C218" s="34"/>
      <c r="D218" s="1"/>
      <c r="E218" s="1"/>
      <c r="F218" s="1"/>
      <c r="G218" s="1"/>
      <c r="H218" s="1"/>
      <c r="I218" s="1"/>
      <c r="J218" s="1"/>
      <c r="K218" s="1"/>
      <c r="L218" s="1"/>
    </row>
    <row r="219" spans="1:12" ht="45.95" customHeight="1">
      <c r="A219" s="1"/>
      <c r="B219" s="34"/>
      <c r="C219" s="34"/>
      <c r="D219" s="1"/>
      <c r="E219" s="1"/>
      <c r="F219" s="1"/>
      <c r="G219" s="1"/>
      <c r="H219" s="1"/>
      <c r="I219" s="1"/>
      <c r="J219" s="1"/>
      <c r="K219" s="1"/>
      <c r="L219" s="1"/>
    </row>
    <row r="220" spans="1:12" ht="12" customHeight="1">
      <c r="A220" s="1" t="s">
        <v>2</v>
      </c>
      <c r="B220" s="34" t="s">
        <v>37</v>
      </c>
      <c r="C220" s="34"/>
      <c r="D220" s="1"/>
      <c r="E220" s="1"/>
      <c r="F220" s="1"/>
      <c r="G220" s="1"/>
      <c r="H220" s="1"/>
      <c r="I220" s="1"/>
      <c r="J220" s="1"/>
      <c r="K220" s="1"/>
      <c r="L220" s="1"/>
    </row>
    <row r="221" spans="1:12" ht="348" customHeight="1">
      <c r="A221" s="1"/>
      <c r="B221" s="34"/>
      <c r="C221" s="34"/>
      <c r="D221" s="1"/>
      <c r="E221" s="1"/>
      <c r="F221" s="1"/>
      <c r="G221" s="1"/>
      <c r="H221" s="1"/>
      <c r="I221" s="1"/>
      <c r="J221" s="1"/>
      <c r="K221" s="1"/>
      <c r="L221" s="1"/>
    </row>
    <row r="222" spans="1:12" ht="12" customHeight="1">
      <c r="A222" s="1" t="s">
        <v>2</v>
      </c>
      <c r="B222" s="34" t="s">
        <v>38</v>
      </c>
      <c r="C222" s="34"/>
      <c r="D222" s="1"/>
      <c r="E222" s="1"/>
      <c r="F222" s="1"/>
      <c r="G222" s="1"/>
      <c r="H222" s="1"/>
      <c r="I222" s="1"/>
      <c r="J222" s="1"/>
      <c r="K222" s="1"/>
      <c r="L222" s="1"/>
    </row>
    <row r="223" spans="1:12" ht="114.95" customHeight="1">
      <c r="A223" s="1"/>
      <c r="B223" s="34"/>
      <c r="C223" s="34"/>
      <c r="D223" s="1"/>
      <c r="E223" s="1"/>
      <c r="F223" s="1"/>
      <c r="G223" s="1"/>
      <c r="H223" s="1"/>
      <c r="I223" s="1"/>
      <c r="J223" s="1"/>
      <c r="K223" s="1"/>
      <c r="L223" s="1"/>
    </row>
  </sheetData>
  <mergeCells count="217">
    <mergeCell ref="A206:B206"/>
    <mergeCell ref="A207:B207"/>
    <mergeCell ref="B220:C221"/>
    <mergeCell ref="B222:C223"/>
    <mergeCell ref="B208:C209"/>
    <mergeCell ref="B210:C211"/>
    <mergeCell ref="B212:C213"/>
    <mergeCell ref="B214:C215"/>
    <mergeCell ref="B216:C217"/>
    <mergeCell ref="B218:C219"/>
    <mergeCell ref="A197:B197"/>
    <mergeCell ref="A198:B198"/>
    <mergeCell ref="A199:B199"/>
    <mergeCell ref="A200:B200"/>
    <mergeCell ref="A201:B201"/>
    <mergeCell ref="A202:B202"/>
    <mergeCell ref="A203:B203"/>
    <mergeCell ref="A204:B204"/>
    <mergeCell ref="A205:B205"/>
    <mergeCell ref="A188:B188"/>
    <mergeCell ref="A189:B189"/>
    <mergeCell ref="A190:B190"/>
    <mergeCell ref="A191:B191"/>
    <mergeCell ref="A192:B192"/>
    <mergeCell ref="A193:B193"/>
    <mergeCell ref="A194:B194"/>
    <mergeCell ref="A195:B195"/>
    <mergeCell ref="A196:B196"/>
    <mergeCell ref="A179:B179"/>
    <mergeCell ref="A180:B180"/>
    <mergeCell ref="A181:B181"/>
    <mergeCell ref="A182:B182"/>
    <mergeCell ref="A183:B183"/>
    <mergeCell ref="A184:B184"/>
    <mergeCell ref="A185:B185"/>
    <mergeCell ref="A186:B186"/>
    <mergeCell ref="A187:B187"/>
    <mergeCell ref="A170:B170"/>
    <mergeCell ref="A171:B171"/>
    <mergeCell ref="A172:B172"/>
    <mergeCell ref="A173:B173"/>
    <mergeCell ref="A174:B174"/>
    <mergeCell ref="A175:B175"/>
    <mergeCell ref="A176:B176"/>
    <mergeCell ref="A177:B177"/>
    <mergeCell ref="A178:B178"/>
    <mergeCell ref="A161:B161"/>
    <mergeCell ref="A162:B162"/>
    <mergeCell ref="A163:B163"/>
    <mergeCell ref="A164:B164"/>
    <mergeCell ref="A165:B165"/>
    <mergeCell ref="A166:B166"/>
    <mergeCell ref="A167:B167"/>
    <mergeCell ref="A168:B168"/>
    <mergeCell ref="A169:B169"/>
    <mergeCell ref="A152:B152"/>
    <mergeCell ref="A153:B153"/>
    <mergeCell ref="A154:B154"/>
    <mergeCell ref="A155:B155"/>
    <mergeCell ref="A156:B156"/>
    <mergeCell ref="A157:B157"/>
    <mergeCell ref="A158:B158"/>
    <mergeCell ref="A159:B159"/>
    <mergeCell ref="A160:B160"/>
    <mergeCell ref="A143:B143"/>
    <mergeCell ref="A144:B144"/>
    <mergeCell ref="A145:B145"/>
    <mergeCell ref="A146:B146"/>
    <mergeCell ref="A147:B147"/>
    <mergeCell ref="A148:B148"/>
    <mergeCell ref="A149:B149"/>
    <mergeCell ref="A150:B150"/>
    <mergeCell ref="A151:B151"/>
    <mergeCell ref="A134:B134"/>
    <mergeCell ref="A135:B135"/>
    <mergeCell ref="A136:B136"/>
    <mergeCell ref="A137:B137"/>
    <mergeCell ref="A138:B138"/>
    <mergeCell ref="A139:B139"/>
    <mergeCell ref="A140:B140"/>
    <mergeCell ref="A141:B141"/>
    <mergeCell ref="A142:B142"/>
    <mergeCell ref="A125:B125"/>
    <mergeCell ref="A126:B126"/>
    <mergeCell ref="A127:B127"/>
    <mergeCell ref="A128:B128"/>
    <mergeCell ref="A129:B129"/>
    <mergeCell ref="A130:B130"/>
    <mergeCell ref="A131:B131"/>
    <mergeCell ref="A132:B132"/>
    <mergeCell ref="A133:B133"/>
    <mergeCell ref="A116:B116"/>
    <mergeCell ref="A117:B117"/>
    <mergeCell ref="A118:B118"/>
    <mergeCell ref="A119:B119"/>
    <mergeCell ref="A120:B120"/>
    <mergeCell ref="A121:B121"/>
    <mergeCell ref="A122:B122"/>
    <mergeCell ref="A123:B123"/>
    <mergeCell ref="A124:B124"/>
    <mergeCell ref="A107:B107"/>
    <mergeCell ref="A108:B108"/>
    <mergeCell ref="A109:B109"/>
    <mergeCell ref="A110:B110"/>
    <mergeCell ref="A111:B111"/>
    <mergeCell ref="A112:B112"/>
    <mergeCell ref="A113:B113"/>
    <mergeCell ref="A114:B114"/>
    <mergeCell ref="A115:B115"/>
    <mergeCell ref="A98:B98"/>
    <mergeCell ref="A99:B99"/>
    <mergeCell ref="A100:B100"/>
    <mergeCell ref="A101:B101"/>
    <mergeCell ref="A102:B102"/>
    <mergeCell ref="A103:B103"/>
    <mergeCell ref="A104:B104"/>
    <mergeCell ref="A105:B105"/>
    <mergeCell ref="A106:B106"/>
    <mergeCell ref="A89:B89"/>
    <mergeCell ref="A90:B90"/>
    <mergeCell ref="A91:B91"/>
    <mergeCell ref="A92:B92"/>
    <mergeCell ref="A93:B93"/>
    <mergeCell ref="A94:B94"/>
    <mergeCell ref="A95:B95"/>
    <mergeCell ref="A96:B96"/>
    <mergeCell ref="A97:B97"/>
    <mergeCell ref="A80:B80"/>
    <mergeCell ref="A81:B81"/>
    <mergeCell ref="A82:B82"/>
    <mergeCell ref="A83:B83"/>
    <mergeCell ref="A84:B84"/>
    <mergeCell ref="A85:B85"/>
    <mergeCell ref="A86:B86"/>
    <mergeCell ref="A87:B87"/>
    <mergeCell ref="A88:B88"/>
    <mergeCell ref="A71:B71"/>
    <mergeCell ref="A72:B72"/>
    <mergeCell ref="A73:B73"/>
    <mergeCell ref="A74:B74"/>
    <mergeCell ref="A75:B75"/>
    <mergeCell ref="A76:B76"/>
    <mergeCell ref="A77:B77"/>
    <mergeCell ref="A78:B78"/>
    <mergeCell ref="A79:B79"/>
    <mergeCell ref="A62:B62"/>
    <mergeCell ref="A63:B63"/>
    <mergeCell ref="A64:B64"/>
    <mergeCell ref="A65:B65"/>
    <mergeCell ref="A66:B66"/>
    <mergeCell ref="A67:B67"/>
    <mergeCell ref="A68:B68"/>
    <mergeCell ref="A69:B69"/>
    <mergeCell ref="A70:B70"/>
    <mergeCell ref="A53:B53"/>
    <mergeCell ref="A54:B54"/>
    <mergeCell ref="A55:B55"/>
    <mergeCell ref="A56:B56"/>
    <mergeCell ref="A57:B57"/>
    <mergeCell ref="A58:B58"/>
    <mergeCell ref="A59:B59"/>
    <mergeCell ref="A60:B60"/>
    <mergeCell ref="A61:B61"/>
    <mergeCell ref="A44:B44"/>
    <mergeCell ref="A45:B45"/>
    <mergeCell ref="A46:B46"/>
    <mergeCell ref="A47:B47"/>
    <mergeCell ref="A48:B48"/>
    <mergeCell ref="A49:B49"/>
    <mergeCell ref="A50:B50"/>
    <mergeCell ref="A51:B51"/>
    <mergeCell ref="A52:B52"/>
    <mergeCell ref="A35:B35"/>
    <mergeCell ref="A36:B36"/>
    <mergeCell ref="A37:B37"/>
    <mergeCell ref="A38:B38"/>
    <mergeCell ref="A39:B39"/>
    <mergeCell ref="A40:B40"/>
    <mergeCell ref="A41:B41"/>
    <mergeCell ref="A42:B42"/>
    <mergeCell ref="A43:B43"/>
    <mergeCell ref="A26:B26"/>
    <mergeCell ref="A27:B27"/>
    <mergeCell ref="A28:B28"/>
    <mergeCell ref="A29:B29"/>
    <mergeCell ref="A30:B30"/>
    <mergeCell ref="A31:B31"/>
    <mergeCell ref="A32:B32"/>
    <mergeCell ref="A33:B33"/>
    <mergeCell ref="A34:B34"/>
    <mergeCell ref="A17:B17"/>
    <mergeCell ref="A18:B18"/>
    <mergeCell ref="A19:B19"/>
    <mergeCell ref="A20:B20"/>
    <mergeCell ref="A21:B21"/>
    <mergeCell ref="A22:B22"/>
    <mergeCell ref="A23:B23"/>
    <mergeCell ref="A24:B24"/>
    <mergeCell ref="A25:B25"/>
    <mergeCell ref="K7:L7"/>
    <mergeCell ref="A9:B9"/>
    <mergeCell ref="A10:B10"/>
    <mergeCell ref="A11:B11"/>
    <mergeCell ref="A12:B12"/>
    <mergeCell ref="A13:B13"/>
    <mergeCell ref="A14:B14"/>
    <mergeCell ref="A15:B15"/>
    <mergeCell ref="A16:B16"/>
    <mergeCell ref="A1:C1"/>
    <mergeCell ref="A2:C2"/>
    <mergeCell ref="B3:C4"/>
    <mergeCell ref="B5:C6"/>
    <mergeCell ref="A7:B7"/>
    <mergeCell ref="C7:D7"/>
    <mergeCell ref="E7:F7"/>
    <mergeCell ref="G7:H7"/>
    <mergeCell ref="I7:J7"/>
  </mergeCells>
  <pageMargins left="0.75" right="0.75" top="1" bottom="1" header="0.5" footer="0.5"/>
  <pageSetup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2023</vt:lpstr>
      <vt:lpstr>2022</vt:lpstr>
      <vt:lpstr>2021</vt:lpstr>
      <vt:lpstr>2019</vt:lpstr>
      <vt:lpstr>2017</vt:lpstr>
      <vt:lpstr>2015 &amp; 2016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Soto</dc:creator>
  <cp:lastModifiedBy>Carlos Soto</cp:lastModifiedBy>
  <dcterms:created xsi:type="dcterms:W3CDTF">2017-02-24T20:33:15Z</dcterms:created>
  <dcterms:modified xsi:type="dcterms:W3CDTF">2025-09-09T17:24:20Z</dcterms:modified>
</cp:coreProperties>
</file>