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esea\OneDrive\Documents\Dashboards\2025 Dashboard Drilldowns\Postsecondary Completion\For Web\"/>
    </mc:Choice>
  </mc:AlternateContent>
  <xr:revisionPtr revIDLastSave="0" documentId="13_ncr:1_{BF4F28BC-BFC0-432C-9706-BE3A30AA052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 (3)" sheetId="4" r:id="rId1"/>
    <sheet name="Sheet1" sheetId="1" r:id="rId2"/>
    <sheet name="Sheet2" sheetId="2" r:id="rId3"/>
  </sheets>
  <definedNames>
    <definedName name="_xlnm._FilterDatabase" localSheetId="1" hidden="1">Sheet1!$A$4:$D$17</definedName>
    <definedName name="_xlnm._FilterDatabase" localSheetId="0" hidden="1">'Sheet1 (3)'!$A$4:$D$17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1" i="4" l="1"/>
  <c r="F20" i="4"/>
  <c r="C17" i="4"/>
  <c r="C16" i="4"/>
  <c r="C20" i="4" l="1"/>
  <c r="D17" i="4" l="1"/>
  <c r="D6" i="4"/>
  <c r="D12" i="4"/>
  <c r="D13" i="4"/>
  <c r="D14" i="4"/>
  <c r="D15" i="4"/>
  <c r="D11" i="4"/>
  <c r="D9" i="4"/>
  <c r="D10" i="4"/>
  <c r="D7" i="4"/>
  <c r="D8" i="4"/>
  <c r="D16" i="4"/>
  <c r="C20" i="1" l="1"/>
  <c r="D15" i="1" s="1"/>
  <c r="D16" i="1" l="1"/>
  <c r="D17" i="1"/>
  <c r="D8" i="1"/>
  <c r="D12" i="1"/>
  <c r="D9" i="1"/>
  <c r="D13" i="1"/>
  <c r="D6" i="1"/>
  <c r="D10" i="1"/>
  <c r="D14" i="1"/>
  <c r="D7" i="1"/>
  <c r="D11" i="1"/>
</calcChain>
</file>

<file path=xl/sharedStrings.xml><?xml version="1.0" encoding="utf-8"?>
<sst xmlns="http://schemas.openxmlformats.org/spreadsheetml/2006/main" count="64" uniqueCount="32">
  <si>
    <t>InstitutionType</t>
  </si>
  <si>
    <t>School</t>
  </si>
  <si>
    <t>Enrolled</t>
  </si>
  <si>
    <t>Percent of All</t>
  </si>
  <si>
    <t>Grads</t>
  </si>
  <si>
    <t>2-year</t>
  </si>
  <si>
    <t>ACC</t>
  </si>
  <si>
    <t>4-year Public</t>
  </si>
  <si>
    <t>Texas State</t>
  </si>
  <si>
    <t>UT Austin</t>
  </si>
  <si>
    <t>Texas A&amp;M College Station</t>
  </si>
  <si>
    <t>Texas Tech</t>
  </si>
  <si>
    <t>Blinn College</t>
  </si>
  <si>
    <t>UT San Antonio</t>
  </si>
  <si>
    <t>University of North Texas</t>
  </si>
  <si>
    <t>Texas A&amp;M Corpus Christi</t>
  </si>
  <si>
    <t>UT Dallas</t>
  </si>
  <si>
    <t>Source: E3 Alliance analysis of data from University of Texas at Austin Education Research Center</t>
  </si>
  <si>
    <t>https://data.e3alliance.org/slides/CollegeEnrollment/Slide3.PNG?v=293</t>
  </si>
  <si>
    <t>Note: An additional 1,827 enrolled in other Texas 4-Year Institutions, and 448 enrolled in other 2-year institutions.</t>
  </si>
  <si>
    <t>Total Enrolled:</t>
  </si>
  <si>
    <t>College Enrollment within One Year of Graduating High School, Central Texas High School Class of 2016 Enrollment</t>
  </si>
  <si>
    <t>Other 2-Year Institutions</t>
  </si>
  <si>
    <t>Other 4-Year Institutions</t>
  </si>
  <si>
    <t>UT-Austin</t>
  </si>
  <si>
    <t>Binn College</t>
  </si>
  <si>
    <t>Other 2- Year Institutions</t>
  </si>
  <si>
    <t>Other 4-Yar Institutions</t>
  </si>
  <si>
    <t>https://data.e3alliance.org/postsecondary-completion-profile/p20/CTX/x/p20/TX/</t>
  </si>
  <si>
    <t>St. Edwards University</t>
  </si>
  <si>
    <t>Postsecondary Enrollment within One Year of Graduating High School, Central Texas High School Class of 2022 Enrollment</t>
  </si>
  <si>
    <t>In Top 4: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</si>
</sst>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0000"/>
    <numFmt numFmtId="165" formatCode="0.0%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orbel"/>
      <family val="2"/>
    </font>
    <font>
      <b/>
      <sz val="11"/>
      <color rgb="FF212121"/>
      <name val="Corbel"/>
      <family val="2"/>
    </font>
    <font>
      <sz val="11"/>
      <color rgb="FF212121"/>
      <name val="Corbel"/>
      <family val="2"/>
    </font>
    <font>
      <sz val="8"/>
      <color theme="1"/>
      <name val="Corbe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22">
    <xf numFmtId="0" fontId="0" fillId="0" borderId="0" xfId="0"/>
    <xf numFmtId="0" fontId="2" fillId="0" borderId="0" xfId="0" applyFont="1"/>
    <xf numFmtId="0" fontId="3" fillId="2" borderId="3" xfId="0" applyFont="1" applyFill="1" applyBorder="1" applyAlignment="1">
      <alignment vertical="center"/>
    </xf>
    <xf numFmtId="0" fontId="3" fillId="2" borderId="4" xfId="0" applyFont="1" applyFill="1" applyBorder="1" applyAlignment="1">
      <alignment vertical="center"/>
    </xf>
    <xf numFmtId="0" fontId="4" fillId="2" borderId="2" xfId="0" applyFont="1" applyFill="1" applyBorder="1" applyAlignment="1">
      <alignment vertical="center"/>
    </xf>
    <xf numFmtId="0" fontId="4" fillId="2" borderId="4" xfId="0" applyFont="1" applyFill="1" applyBorder="1" applyAlignment="1">
      <alignment vertical="center"/>
    </xf>
    <xf numFmtId="3" fontId="3" fillId="2" borderId="4" xfId="0" applyNumberFormat="1" applyFont="1" applyFill="1" applyBorder="1" applyAlignment="1">
      <alignment horizontal="right" vertical="center"/>
    </xf>
    <xf numFmtId="0" fontId="3" fillId="2" borderId="4" xfId="0" applyFont="1" applyFill="1" applyBorder="1" applyAlignment="1">
      <alignment horizontal="right" vertical="center"/>
    </xf>
    <xf numFmtId="0" fontId="4" fillId="2" borderId="0" xfId="0" applyFont="1" applyFill="1" applyAlignment="1">
      <alignment vertical="center"/>
    </xf>
    <xf numFmtId="164" fontId="0" fillId="0" borderId="0" xfId="0" applyNumberFormat="1"/>
    <xf numFmtId="165" fontId="4" fillId="2" borderId="4" xfId="1" applyNumberFormat="1" applyFont="1" applyFill="1" applyBorder="1" applyAlignment="1">
      <alignment horizontal="right" vertical="center"/>
    </xf>
    <xf numFmtId="0" fontId="5" fillId="0" borderId="5" xfId="0" applyFont="1" applyBorder="1" applyAlignment="1">
      <alignment vertical="top"/>
    </xf>
    <xf numFmtId="0" fontId="5" fillId="0" borderId="0" xfId="0" applyFont="1" applyAlignment="1">
      <alignment vertical="top"/>
    </xf>
    <xf numFmtId="165" fontId="0" fillId="0" borderId="0" xfId="0" applyNumberFormat="1"/>
    <xf numFmtId="3" fontId="5" fillId="0" borderId="0" xfId="0" applyNumberFormat="1" applyFont="1" applyAlignment="1">
      <alignment vertical="top"/>
    </xf>
    <xf numFmtId="9" fontId="0" fillId="0" borderId="0" xfId="1" applyFont="1"/>
    <xf numFmtId="165" fontId="5" fillId="0" borderId="0" xfId="0" applyNumberFormat="1" applyFont="1" applyAlignment="1">
      <alignment vertical="top"/>
    </xf>
    <xf numFmtId="0" fontId="6" fillId="2" borderId="0" xfId="2" applyFill="1" applyAlignment="1">
      <alignment vertical="center"/>
    </xf>
    <xf numFmtId="9" fontId="4" fillId="2" borderId="4" xfId="1" applyFont="1" applyFill="1" applyBorder="1" applyAlignment="1">
      <alignment horizontal="right" vertical="center"/>
    </xf>
    <xf numFmtId="4" fontId="5" fillId="0" borderId="0" xfId="0" applyNumberFormat="1" applyFont="1" applyAlignment="1">
      <alignment vertical="top"/>
    </xf>
    <xf numFmtId="0" fontId="3" fillId="2" borderId="1" xfId="0" applyFont="1" applyFill="1" applyBorder="1" applyAlignment="1">
      <alignment vertical="center"/>
    </xf>
    <xf numFmtId="0" fontId="3" fillId="2" borderId="2" xfId="0" applyFont="1" applyFill="1" applyBorder="1" applyAlignment="1">
      <alignment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tx1"/>
                </a:solidFill>
              </a:rPr>
              <a:t>Percent of All Central Texas HS Grads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7788713910761154"/>
          <c:y val="0.21403560131906588"/>
          <c:w val="0.42478149606299204"/>
          <c:h val="0.65350999394306464"/>
        </c:manualLayout>
      </c:layout>
      <c:pieChart>
        <c:varyColors val="1"/>
        <c:ser>
          <c:idx val="0"/>
          <c:order val="0"/>
          <c:tx>
            <c:strRef>
              <c:f>'Sheet1 (3)'!$D$4:$D$5</c:f>
              <c:strCache>
                <c:ptCount val="2"/>
                <c:pt idx="0">
                  <c:v>Percent of All</c:v>
                </c:pt>
                <c:pt idx="1">
                  <c:v>Grads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1120-450B-9454-B88E1024C51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1120-450B-9454-B88E1024C51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1120-450B-9454-B88E1024C51E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1120-450B-9454-B88E1024C51E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1120-450B-9454-B88E1024C51E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1120-450B-9454-B88E1024C51E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1120-450B-9454-B88E1024C51E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1120-450B-9454-B88E1024C51E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1120-450B-9454-B88E1024C51E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1120-450B-9454-B88E1024C51E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1120-450B-9454-B88E1024C51E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1120-450B-9454-B88E1024C51E}"/>
              </c:ext>
            </c:extLst>
          </c:dPt>
          <c:dLbls>
            <c:dLbl>
              <c:idx val="0"/>
              <c:layout>
                <c:manualLayout>
                  <c:x val="-0.12590365266841644"/>
                  <c:y val="0.10254155730533683"/>
                </c:manualLayout>
              </c:layout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120-450B-9454-B88E1024C51E}"/>
                </c:ext>
              </c:extLst>
            </c:dLbl>
            <c:dLbl>
              <c:idx val="3"/>
              <c:layout>
                <c:manualLayout>
                  <c:x val="-4.1396106736657945E-2"/>
                  <c:y val="2.0160172286156536E-2"/>
                </c:manualLayout>
              </c:layout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120-450B-9454-B88E1024C51E}"/>
                </c:ext>
              </c:extLst>
            </c:dLbl>
            <c:dLbl>
              <c:idx val="4"/>
              <c:layout>
                <c:manualLayout>
                  <c:x val="-0.18753783902012247"/>
                  <c:y val="2.4997812773403325E-2"/>
                </c:manualLayout>
              </c:layout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120-450B-9454-B88E1024C51E}"/>
                </c:ext>
              </c:extLst>
            </c:dLbl>
            <c:dLbl>
              <c:idx val="5"/>
              <c:layout>
                <c:manualLayout>
                  <c:x val="-0.11727865266841644"/>
                  <c:y val="2.6994021580636603E-3"/>
                </c:manualLayout>
              </c:layout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120-450B-9454-B88E1024C51E}"/>
                </c:ext>
              </c:extLst>
            </c:dLbl>
            <c:dLbl>
              <c:idx val="6"/>
              <c:layout>
                <c:manualLayout>
                  <c:x val="-0.12320188101487314"/>
                  <c:y val="-2.6251458151064451E-2"/>
                </c:manualLayout>
              </c:layout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120-450B-9454-B88E1024C51E}"/>
                </c:ext>
              </c:extLst>
            </c:dLbl>
            <c:dLbl>
              <c:idx val="7"/>
              <c:layout>
                <c:manualLayout>
                  <c:x val="-0.14055741469816274"/>
                  <c:y val="-5.9571303587051622E-2"/>
                </c:manualLayout>
              </c:layout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1120-450B-9454-B88E1024C51E}"/>
                </c:ext>
              </c:extLst>
            </c:dLbl>
            <c:dLbl>
              <c:idx val="8"/>
              <c:layout>
                <c:manualLayout>
                  <c:x val="-0.10101552930883639"/>
                  <c:y val="-0.14778907844852726"/>
                </c:manualLayout>
              </c:layout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1120-450B-9454-B88E1024C51E}"/>
                </c:ext>
              </c:extLst>
            </c:dLbl>
            <c:dLbl>
              <c:idx val="9"/>
              <c:layout>
                <c:manualLayout>
                  <c:x val="-0.12433836395450569"/>
                  <c:y val="-0.25371828521434819"/>
                </c:manualLayout>
              </c:layout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1120-450B-9454-B88E1024C51E}"/>
                </c:ext>
              </c:extLst>
            </c:dLbl>
            <c:dLbl>
              <c:idx val="10"/>
              <c:layout>
                <c:manualLayout>
                  <c:x val="-0.13279396325459317"/>
                  <c:y val="-0.33914114902303877"/>
                </c:manualLayout>
              </c:layout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1120-450B-9454-B88E1024C51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'Sheet1 (3)'!$B$6:$B$17</c:f>
              <c:strCache>
                <c:ptCount val="12"/>
                <c:pt idx="0">
                  <c:v>ACC</c:v>
                </c:pt>
                <c:pt idx="1">
                  <c:v>Texas State</c:v>
                </c:pt>
                <c:pt idx="2">
                  <c:v>UT-Austin</c:v>
                </c:pt>
                <c:pt idx="3">
                  <c:v>Texas A&amp;M College Station</c:v>
                </c:pt>
                <c:pt idx="4">
                  <c:v>UT San Antonio</c:v>
                </c:pt>
                <c:pt idx="5">
                  <c:v>Texas Tech</c:v>
                </c:pt>
                <c:pt idx="6">
                  <c:v>University of North Texas</c:v>
                </c:pt>
                <c:pt idx="7">
                  <c:v>UT Dallas</c:v>
                </c:pt>
                <c:pt idx="8">
                  <c:v>Binn College</c:v>
                </c:pt>
                <c:pt idx="9">
                  <c:v>St. Edwards University</c:v>
                </c:pt>
                <c:pt idx="10">
                  <c:v>Other 2- Year Institutions</c:v>
                </c:pt>
                <c:pt idx="11">
                  <c:v>Other 4-Yar Institutions</c:v>
                </c:pt>
              </c:strCache>
            </c:strRef>
          </c:cat>
          <c:val>
            <c:numRef>
              <c:f>'Sheet1 (3)'!$D$6:$D$17</c:f>
              <c:numCache>
                <c:formatCode>0%</c:formatCode>
                <c:ptCount val="12"/>
                <c:pt idx="0">
                  <c:v>0.33715925394548063</c:v>
                </c:pt>
                <c:pt idx="1">
                  <c:v>0.17766618842659015</c:v>
                </c:pt>
                <c:pt idx="2">
                  <c:v>0.1325920612147298</c:v>
                </c:pt>
                <c:pt idx="3">
                  <c:v>0.11142993782879006</c:v>
                </c:pt>
                <c:pt idx="4">
                  <c:v>5.7867049258727883E-2</c:v>
                </c:pt>
                <c:pt idx="5">
                  <c:v>4.8302247728359636E-2</c:v>
                </c:pt>
                <c:pt idx="6">
                  <c:v>4.0411286465805836E-2</c:v>
                </c:pt>
                <c:pt idx="7">
                  <c:v>3.7422285987565758E-2</c:v>
                </c:pt>
                <c:pt idx="8">
                  <c:v>3.6585365853658534E-2</c:v>
                </c:pt>
                <c:pt idx="9">
                  <c:v>2.0564323290291727E-2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1120-450B-9454-B88E1024C51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7788713910761154"/>
          <c:y val="0.21403560131906588"/>
          <c:w val="0.42478149606299204"/>
          <c:h val="0.65350999394306464"/>
        </c:manualLayout>
      </c:layout>
      <c:pieChart>
        <c:varyColors val="1"/>
        <c:ser>
          <c:idx val="0"/>
          <c:order val="0"/>
          <c:tx>
            <c:strRef>
              <c:f>'Sheet1 (3)'!$D$4:$D$5</c:f>
              <c:strCache>
                <c:ptCount val="2"/>
                <c:pt idx="0">
                  <c:v>Percent of All</c:v>
                </c:pt>
                <c:pt idx="1">
                  <c:v>Grads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28B-46CB-B270-9329A84C610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28B-46CB-B270-9329A84C610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A28B-46CB-B270-9329A84C610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A28B-46CB-B270-9329A84C6100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A28B-46CB-B270-9329A84C6100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A28B-46CB-B270-9329A84C6100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A28B-46CB-B270-9329A84C6100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A28B-46CB-B270-9329A84C6100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A28B-46CB-B270-9329A84C6100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A28B-46CB-B270-9329A84C6100}"/>
              </c:ext>
            </c:extLst>
          </c:dPt>
          <c:dLbls>
            <c:dLbl>
              <c:idx val="0"/>
              <c:layout>
                <c:manualLayout>
                  <c:x val="-0.12590365266841644"/>
                  <c:y val="0.10254155730533683"/>
                </c:manualLayout>
              </c:layout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28B-46CB-B270-9329A84C6100}"/>
                </c:ext>
              </c:extLst>
            </c:dLbl>
            <c:dLbl>
              <c:idx val="3"/>
              <c:layout>
                <c:manualLayout>
                  <c:x val="-4.9729440069991249E-2"/>
                  <c:y val="0.16758046521826034"/>
                </c:manualLayout>
              </c:layout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28B-46CB-B270-9329A84C6100}"/>
                </c:ext>
              </c:extLst>
            </c:dLbl>
            <c:dLbl>
              <c:idx val="4"/>
              <c:layout>
                <c:manualLayout>
                  <c:x val="-3.9270122484689411E-2"/>
                  <c:y val="0.20927308840694667"/>
                </c:manualLayout>
              </c:layout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28B-46CB-B270-9329A84C6100}"/>
                </c:ext>
              </c:extLst>
            </c:dLbl>
            <c:dLbl>
              <c:idx val="5"/>
              <c:layout>
                <c:manualLayout>
                  <c:x val="-0.13116754155730534"/>
                  <c:y val="0.154214629805181"/>
                </c:manualLayout>
              </c:layout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28B-46CB-B270-9329A84C6100}"/>
                </c:ext>
              </c:extLst>
            </c:dLbl>
            <c:dLbl>
              <c:idx val="6"/>
              <c:layout>
                <c:manualLayout>
                  <c:x val="-0.12320188101487314"/>
                  <c:y val="8.4313554785995726E-2"/>
                </c:manualLayout>
              </c:layout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A28B-46CB-B270-9329A84C6100}"/>
                </c:ext>
              </c:extLst>
            </c:dLbl>
            <c:dLbl>
              <c:idx val="7"/>
              <c:layout>
                <c:manualLayout>
                  <c:x val="-0.17389063867016624"/>
                  <c:y val="-2.6811313819187853E-2"/>
                </c:manualLayout>
              </c:layout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A28B-46CB-B270-9329A84C6100}"/>
                </c:ext>
              </c:extLst>
            </c:dLbl>
            <c:dLbl>
              <c:idx val="8"/>
              <c:layout>
                <c:manualLayout>
                  <c:x val="-2.8793307086614175E-2"/>
                  <c:y val="-9.0458962899907777E-2"/>
                </c:manualLayout>
              </c:layout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A28B-46CB-B270-9329A84C6100}"/>
                </c:ext>
              </c:extLst>
            </c:dLbl>
            <c:dLbl>
              <c:idx val="9"/>
              <c:layout>
                <c:manualLayout>
                  <c:x val="9.2328302712160984E-2"/>
                  <c:y val="-5.6256327909871215E-2"/>
                </c:manualLayout>
              </c:layout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A28B-46CB-B270-9329A84C610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'Sheet1 (3)'!$B$6:$B$17</c15:sqref>
                  </c15:fullRef>
                </c:ext>
              </c:extLst>
              <c:f>'Sheet1 (3)'!$B$6:$B$15</c:f>
              <c:strCache>
                <c:ptCount val="10"/>
                <c:pt idx="0">
                  <c:v>ACC</c:v>
                </c:pt>
                <c:pt idx="1">
                  <c:v>Texas State</c:v>
                </c:pt>
                <c:pt idx="2">
                  <c:v>UT-Austin</c:v>
                </c:pt>
                <c:pt idx="3">
                  <c:v>Texas A&amp;M College Station</c:v>
                </c:pt>
                <c:pt idx="4">
                  <c:v>UT San Antonio</c:v>
                </c:pt>
                <c:pt idx="5">
                  <c:v>Texas Tech</c:v>
                </c:pt>
                <c:pt idx="6">
                  <c:v>University of North Texas</c:v>
                </c:pt>
                <c:pt idx="7">
                  <c:v>UT Dallas</c:v>
                </c:pt>
                <c:pt idx="8">
                  <c:v>Binn College</c:v>
                </c:pt>
                <c:pt idx="9">
                  <c:v>St. Edwards University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'Sheet1 (3)'!$D$6:$D$17</c15:sqref>
                  </c15:fullRef>
                </c:ext>
              </c:extLst>
              <c:f>'Sheet1 (3)'!$D$6:$D$15</c:f>
              <c:numCache>
                <c:formatCode>0%</c:formatCode>
                <c:ptCount val="10"/>
                <c:pt idx="0">
                  <c:v>0.33715925394548063</c:v>
                </c:pt>
                <c:pt idx="1">
                  <c:v>0.17766618842659015</c:v>
                </c:pt>
                <c:pt idx="2">
                  <c:v>0.1325920612147298</c:v>
                </c:pt>
                <c:pt idx="3">
                  <c:v>0.11142993782879006</c:v>
                </c:pt>
                <c:pt idx="4">
                  <c:v>5.7867049258727883E-2</c:v>
                </c:pt>
                <c:pt idx="5">
                  <c:v>4.8302247728359636E-2</c:v>
                </c:pt>
                <c:pt idx="6">
                  <c:v>4.0411286465805836E-2</c:v>
                </c:pt>
                <c:pt idx="7">
                  <c:v>3.7422285987565758E-2</c:v>
                </c:pt>
                <c:pt idx="8">
                  <c:v>3.6585365853658534E-2</c:v>
                </c:pt>
                <c:pt idx="9">
                  <c:v>2.0564323290291727E-2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'Sheet1 (3)'!$D$16</c15:sqref>
                  <c15:spPr xmlns:c15="http://schemas.microsoft.com/office/drawing/2012/chart">
                    <a:solidFill>
                      <a:schemeClr val="accent5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15:spPr>
                  <c15:bubble3D val="0"/>
                  <c15:dLbl>
                    <c:idx val="9"/>
                    <c:layout>
                      <c:manualLayout>
                        <c:x val="0.11720603674540672"/>
                        <c:y val="-7.6052287075909122E-2"/>
                      </c:manualLayout>
                    </c:layout>
                    <c:showLegendKey val="0"/>
                    <c:showVal val="0"/>
                    <c:showCatName val="1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15-973A-4AC9-B77C-B1F3B487E9CC}"/>
                      </c:ext>
                    </c:extLst>
                  </c15:dLbl>
                </c15:categoryFilterException>
                <c15:categoryFilterException>
                  <c15:sqref>'Sheet1 (3)'!$D$17</c15:sqref>
                  <c15:spPr xmlns:c15="http://schemas.microsoft.com/office/drawing/2012/chart">
                    <a:solidFill>
                      <a:schemeClr val="accent6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15:spPr>
                  <c15:bubble3D val="0"/>
                  <c15:dLbl>
                    <c:idx val="9"/>
                    <c:layout>
                      <c:manualLayout>
                        <c:x val="0.36840179352580926"/>
                        <c:y val="4.9869088845466814E-2"/>
                      </c:manualLayout>
                    </c:layout>
                    <c:showLegendKey val="0"/>
                    <c:showVal val="0"/>
                    <c:showCatName val="1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17-973A-4AC9-B77C-B1F3B487E9CC}"/>
                      </c:ext>
                    </c:extLst>
                  </c15:dLbl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18-A28B-46CB-B270-9329A84C610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7788713910761154"/>
          <c:y val="0.21403560131906588"/>
          <c:w val="0.42478149606299204"/>
          <c:h val="0.65350999394306464"/>
        </c:manualLayout>
      </c:layout>
      <c:pieChart>
        <c:varyColors val="1"/>
        <c:ser>
          <c:idx val="0"/>
          <c:order val="0"/>
          <c:tx>
            <c:strRef>
              <c:f>'Sheet1 (3)'!$D$4:$D$5</c:f>
              <c:strCache>
                <c:ptCount val="2"/>
                <c:pt idx="0">
                  <c:v>Percent of All</c:v>
                </c:pt>
                <c:pt idx="1">
                  <c:v>Grads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643-4360-B0F2-552970E9EF1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643-4360-B0F2-552970E9EF1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A643-4360-B0F2-552970E9EF1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A643-4360-B0F2-552970E9EF1A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A643-4360-B0F2-552970E9EF1A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A643-4360-B0F2-552970E9EF1A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A643-4360-B0F2-552970E9EF1A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A643-4360-B0F2-552970E9EF1A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A643-4360-B0F2-552970E9EF1A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A643-4360-B0F2-552970E9EF1A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A643-4360-B0F2-552970E9EF1A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A643-4360-B0F2-552970E9EF1A}"/>
              </c:ext>
            </c:extLst>
          </c:dPt>
          <c:dLbls>
            <c:dLbl>
              <c:idx val="0"/>
              <c:layout>
                <c:manualLayout>
                  <c:x val="-0.12590365266841644"/>
                  <c:y val="0.1025415573053368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643-4360-B0F2-552970E9EF1A}"/>
                </c:ext>
              </c:extLst>
            </c:dLbl>
            <c:dLbl>
              <c:idx val="3"/>
              <c:layout>
                <c:manualLayout>
                  <c:x val="-4.1396106736657945E-2"/>
                  <c:y val="2.016017228615653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643-4360-B0F2-552970E9EF1A}"/>
                </c:ext>
              </c:extLst>
            </c:dLbl>
            <c:dLbl>
              <c:idx val="4"/>
              <c:layout>
                <c:manualLayout>
                  <c:x val="-0.18753783902012247"/>
                  <c:y val="2.499781277340332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643-4360-B0F2-552970E9EF1A}"/>
                </c:ext>
              </c:extLst>
            </c:dLbl>
            <c:dLbl>
              <c:idx val="5"/>
              <c:layout>
                <c:manualLayout>
                  <c:x val="-0.11727865266841644"/>
                  <c:y val="2.6994021580636603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643-4360-B0F2-552970E9EF1A}"/>
                </c:ext>
              </c:extLst>
            </c:dLbl>
            <c:dLbl>
              <c:idx val="6"/>
              <c:layout>
                <c:manualLayout>
                  <c:x val="-0.12320188101487314"/>
                  <c:y val="-2.625145815106445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A643-4360-B0F2-552970E9EF1A}"/>
                </c:ext>
              </c:extLst>
            </c:dLbl>
            <c:dLbl>
              <c:idx val="7"/>
              <c:layout>
                <c:manualLayout>
                  <c:x val="-0.14055741469816274"/>
                  <c:y val="-5.957130358705162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A643-4360-B0F2-552970E9EF1A}"/>
                </c:ext>
              </c:extLst>
            </c:dLbl>
            <c:dLbl>
              <c:idx val="8"/>
              <c:layout>
                <c:manualLayout>
                  <c:x val="-0.10101552930883639"/>
                  <c:y val="-0.14778907844852726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A643-4360-B0F2-552970E9EF1A}"/>
                </c:ext>
              </c:extLst>
            </c:dLbl>
            <c:dLbl>
              <c:idx val="9"/>
              <c:layout>
                <c:manualLayout>
                  <c:x val="-0.12433836395450569"/>
                  <c:y val="-0.25371828521434819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A643-4360-B0F2-552970E9EF1A}"/>
                </c:ext>
              </c:extLst>
            </c:dLbl>
            <c:dLbl>
              <c:idx val="10"/>
              <c:layout>
                <c:manualLayout>
                  <c:x val="-0.13279396325459317"/>
                  <c:y val="-0.33914114902303877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A643-4360-B0F2-552970E9EF1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'Sheet1 (3)'!$B$6:$B$17</c:f>
              <c:strCache>
                <c:ptCount val="12"/>
                <c:pt idx="0">
                  <c:v>ACC</c:v>
                </c:pt>
                <c:pt idx="1">
                  <c:v>Texas State</c:v>
                </c:pt>
                <c:pt idx="2">
                  <c:v>UT-Austin</c:v>
                </c:pt>
                <c:pt idx="3">
                  <c:v>Texas A&amp;M College Station</c:v>
                </c:pt>
                <c:pt idx="4">
                  <c:v>UT San Antonio</c:v>
                </c:pt>
                <c:pt idx="5">
                  <c:v>Texas Tech</c:v>
                </c:pt>
                <c:pt idx="6">
                  <c:v>University of North Texas</c:v>
                </c:pt>
                <c:pt idx="7">
                  <c:v>UT Dallas</c:v>
                </c:pt>
                <c:pt idx="8">
                  <c:v>Binn College</c:v>
                </c:pt>
                <c:pt idx="9">
                  <c:v>St. Edwards University</c:v>
                </c:pt>
                <c:pt idx="10">
                  <c:v>Other 2- Year Institutions</c:v>
                </c:pt>
                <c:pt idx="11">
                  <c:v>Other 4-Yar Institutions</c:v>
                </c:pt>
              </c:strCache>
            </c:strRef>
          </c:cat>
          <c:val>
            <c:numRef>
              <c:f>'Sheet1 (3)'!$D$6:$D$17</c:f>
              <c:numCache>
                <c:formatCode>0%</c:formatCode>
                <c:ptCount val="12"/>
                <c:pt idx="0">
                  <c:v>0.33715925394548063</c:v>
                </c:pt>
                <c:pt idx="1">
                  <c:v>0.17766618842659015</c:v>
                </c:pt>
                <c:pt idx="2">
                  <c:v>0.1325920612147298</c:v>
                </c:pt>
                <c:pt idx="3">
                  <c:v>0.11142993782879006</c:v>
                </c:pt>
                <c:pt idx="4">
                  <c:v>5.7867049258727883E-2</c:v>
                </c:pt>
                <c:pt idx="5">
                  <c:v>4.8302247728359636E-2</c:v>
                </c:pt>
                <c:pt idx="6">
                  <c:v>4.0411286465805836E-2</c:v>
                </c:pt>
                <c:pt idx="7">
                  <c:v>3.7422285987565758E-2</c:v>
                </c:pt>
                <c:pt idx="8">
                  <c:v>3.6585365853658534E-2</c:v>
                </c:pt>
                <c:pt idx="9">
                  <c:v>2.0564323290291727E-2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A643-4360-B0F2-552970E9EF1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tx1"/>
                </a:solidFill>
              </a:rPr>
              <a:t>Percent of All Central Texas HS Grads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7788713910761154"/>
          <c:y val="0.21403560131906588"/>
          <c:w val="0.42478149606299204"/>
          <c:h val="0.65350999394306464"/>
        </c:manualLayout>
      </c:layout>
      <c:pieChart>
        <c:varyColors val="1"/>
        <c:ser>
          <c:idx val="0"/>
          <c:order val="0"/>
          <c:tx>
            <c:strRef>
              <c:f>Sheet1!$D$4:$D$5</c:f>
              <c:strCache>
                <c:ptCount val="2"/>
                <c:pt idx="0">
                  <c:v>Percent of All</c:v>
                </c:pt>
                <c:pt idx="1">
                  <c:v>Grads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FA67-4623-8DA6-C10ED8C97A2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FA67-4623-8DA6-C10ED8C97A2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FA67-4623-8DA6-C10ED8C97A2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FA67-4623-8DA6-C10ED8C97A2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FA67-4623-8DA6-C10ED8C97A2D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FA67-4623-8DA6-C10ED8C97A2D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FA67-4623-8DA6-C10ED8C97A2D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FA67-4623-8DA6-C10ED8C97A2D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FA67-4623-8DA6-C10ED8C97A2D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FA67-4623-8DA6-C10ED8C97A2D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FA67-4623-8DA6-C10ED8C97A2D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FA67-4623-8DA6-C10ED8C97A2D}"/>
              </c:ext>
            </c:extLst>
          </c:dPt>
          <c:dLbls>
            <c:dLbl>
              <c:idx val="0"/>
              <c:layout>
                <c:manualLayout>
                  <c:x val="-0.12590365266841644"/>
                  <c:y val="0.10254155730533683"/>
                </c:manualLayout>
              </c:layout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A67-4623-8DA6-C10ED8C97A2D}"/>
                </c:ext>
              </c:extLst>
            </c:dLbl>
            <c:dLbl>
              <c:idx val="3"/>
              <c:layout>
                <c:manualLayout>
                  <c:x val="-4.1396106736657945E-2"/>
                  <c:y val="2.0160172286156536E-2"/>
                </c:manualLayout>
              </c:layout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A67-4623-8DA6-C10ED8C97A2D}"/>
                </c:ext>
              </c:extLst>
            </c:dLbl>
            <c:dLbl>
              <c:idx val="4"/>
              <c:layout>
                <c:manualLayout>
                  <c:x val="-0.18753783902012247"/>
                  <c:y val="2.4997812773403325E-2"/>
                </c:manualLayout>
              </c:layout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A67-4623-8DA6-C10ED8C97A2D}"/>
                </c:ext>
              </c:extLst>
            </c:dLbl>
            <c:dLbl>
              <c:idx val="5"/>
              <c:layout>
                <c:manualLayout>
                  <c:x val="-0.11727865266841644"/>
                  <c:y val="2.6994021580636603E-3"/>
                </c:manualLayout>
              </c:layout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A67-4623-8DA6-C10ED8C97A2D}"/>
                </c:ext>
              </c:extLst>
            </c:dLbl>
            <c:dLbl>
              <c:idx val="6"/>
              <c:layout>
                <c:manualLayout>
                  <c:x val="-0.12320188101487314"/>
                  <c:y val="-2.6251458151064451E-2"/>
                </c:manualLayout>
              </c:layout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FA67-4623-8DA6-C10ED8C97A2D}"/>
                </c:ext>
              </c:extLst>
            </c:dLbl>
            <c:dLbl>
              <c:idx val="7"/>
              <c:layout>
                <c:manualLayout>
                  <c:x val="-0.14055741469816274"/>
                  <c:y val="-5.9571303587051622E-2"/>
                </c:manualLayout>
              </c:layout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FA67-4623-8DA6-C10ED8C97A2D}"/>
                </c:ext>
              </c:extLst>
            </c:dLbl>
            <c:dLbl>
              <c:idx val="8"/>
              <c:layout>
                <c:manualLayout>
                  <c:x val="-0.10101552930883639"/>
                  <c:y val="-0.14778907844852726"/>
                </c:manualLayout>
              </c:layout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FA67-4623-8DA6-C10ED8C97A2D}"/>
                </c:ext>
              </c:extLst>
            </c:dLbl>
            <c:dLbl>
              <c:idx val="9"/>
              <c:layout>
                <c:manualLayout>
                  <c:x val="-0.12433836395450569"/>
                  <c:y val="-0.25371828521434819"/>
                </c:manualLayout>
              </c:layout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FA67-4623-8DA6-C10ED8C97A2D}"/>
                </c:ext>
              </c:extLst>
            </c:dLbl>
            <c:dLbl>
              <c:idx val="10"/>
              <c:layout>
                <c:manualLayout>
                  <c:x val="-0.13279396325459317"/>
                  <c:y val="-0.33914114902303877"/>
                </c:manualLayout>
              </c:layout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FA67-4623-8DA6-C10ED8C97A2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Sheet1!$B$6:$B$17</c:f>
              <c:strCache>
                <c:ptCount val="12"/>
                <c:pt idx="0">
                  <c:v>ACC</c:v>
                </c:pt>
                <c:pt idx="1">
                  <c:v>UT Austin</c:v>
                </c:pt>
                <c:pt idx="2">
                  <c:v>Texas State</c:v>
                </c:pt>
                <c:pt idx="3">
                  <c:v>Texas A&amp;M College Station</c:v>
                </c:pt>
                <c:pt idx="4">
                  <c:v>Texas Tech</c:v>
                </c:pt>
                <c:pt idx="5">
                  <c:v>UT San Antonio</c:v>
                </c:pt>
                <c:pt idx="6">
                  <c:v>Blinn College</c:v>
                </c:pt>
                <c:pt idx="7">
                  <c:v>UT Dallas</c:v>
                </c:pt>
                <c:pt idx="8">
                  <c:v>Texas A&amp;M Corpus Christi</c:v>
                </c:pt>
                <c:pt idx="9">
                  <c:v>University of North Texas</c:v>
                </c:pt>
                <c:pt idx="10">
                  <c:v>Other 2-Year Institutions</c:v>
                </c:pt>
                <c:pt idx="11">
                  <c:v>Other 4-Year Institutions</c:v>
                </c:pt>
              </c:strCache>
            </c:strRef>
          </c:cat>
          <c:val>
            <c:numRef>
              <c:f>Sheet1!$D$6:$D$17</c:f>
              <c:numCache>
                <c:formatCode>0.0%</c:formatCode>
                <c:ptCount val="12"/>
                <c:pt idx="0">
                  <c:v>0.33840529591937557</c:v>
                </c:pt>
                <c:pt idx="1">
                  <c:v>9.3073806936073505E-2</c:v>
                </c:pt>
                <c:pt idx="2">
                  <c:v>9.1888153344531168E-2</c:v>
                </c:pt>
                <c:pt idx="3">
                  <c:v>6.8866712775417449E-2</c:v>
                </c:pt>
                <c:pt idx="4">
                  <c:v>4.0213417646477623E-2</c:v>
                </c:pt>
                <c:pt idx="5">
                  <c:v>3.6360043473965022E-2</c:v>
                </c:pt>
                <c:pt idx="6">
                  <c:v>3.0036557652405888E-2</c:v>
                </c:pt>
                <c:pt idx="7">
                  <c:v>2.6776010275664459E-2</c:v>
                </c:pt>
                <c:pt idx="8">
                  <c:v>2.5590356684122122E-2</c:v>
                </c:pt>
                <c:pt idx="9">
                  <c:v>2.4009485228732339E-2</c:v>
                </c:pt>
                <c:pt idx="10">
                  <c:v>4.4264400750913944E-2</c:v>
                </c:pt>
                <c:pt idx="11">
                  <c:v>0.18051575931232092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FA67-4623-8DA6-C10ED8C97A2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7788713910761154"/>
          <c:y val="0.21403560131906588"/>
          <c:w val="0.42478149606299204"/>
          <c:h val="0.65350999394306464"/>
        </c:manualLayout>
      </c:layout>
      <c:pieChart>
        <c:varyColors val="1"/>
        <c:ser>
          <c:idx val="0"/>
          <c:order val="0"/>
          <c:tx>
            <c:strRef>
              <c:f>Sheet1!$D$4:$D$5</c:f>
              <c:strCache>
                <c:ptCount val="2"/>
                <c:pt idx="0">
                  <c:v>Percent of All</c:v>
                </c:pt>
                <c:pt idx="1">
                  <c:v>Grads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4EE-436A-B489-14A10047A77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4EE-436A-B489-14A10047A77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A4EE-436A-B489-14A10047A77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A4EE-436A-B489-14A10047A772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A4EE-436A-B489-14A10047A772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A4EE-436A-B489-14A10047A772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A4EE-436A-B489-14A10047A772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A4EE-436A-B489-14A10047A772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A4EE-436A-B489-14A10047A772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A4EE-436A-B489-14A10047A772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A4EE-436A-B489-14A10047A772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A4EE-436A-B489-14A10047A772}"/>
              </c:ext>
            </c:extLst>
          </c:dPt>
          <c:dLbls>
            <c:dLbl>
              <c:idx val="0"/>
              <c:layout>
                <c:manualLayout>
                  <c:x val="-0.12590365266841644"/>
                  <c:y val="0.10254155730533683"/>
                </c:manualLayout>
              </c:layout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4EE-436A-B489-14A10047A772}"/>
                </c:ext>
              </c:extLst>
            </c:dLbl>
            <c:dLbl>
              <c:idx val="3"/>
              <c:layout>
                <c:manualLayout>
                  <c:x val="-4.1396106736657945E-2"/>
                  <c:y val="2.0160172286156536E-2"/>
                </c:manualLayout>
              </c:layout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4EE-436A-B489-14A10047A772}"/>
                </c:ext>
              </c:extLst>
            </c:dLbl>
            <c:dLbl>
              <c:idx val="4"/>
              <c:layout>
                <c:manualLayout>
                  <c:x val="-0.18753783902012247"/>
                  <c:y val="2.4997812773403325E-2"/>
                </c:manualLayout>
              </c:layout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4EE-436A-B489-14A10047A772}"/>
                </c:ext>
              </c:extLst>
            </c:dLbl>
            <c:dLbl>
              <c:idx val="5"/>
              <c:layout>
                <c:manualLayout>
                  <c:x val="-0.11727865266841644"/>
                  <c:y val="2.6994021580636603E-3"/>
                </c:manualLayout>
              </c:layout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4EE-436A-B489-14A10047A772}"/>
                </c:ext>
              </c:extLst>
            </c:dLbl>
            <c:dLbl>
              <c:idx val="6"/>
              <c:layout>
                <c:manualLayout>
                  <c:x val="-0.12320188101487314"/>
                  <c:y val="-2.6251458151064451E-2"/>
                </c:manualLayout>
              </c:layout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A4EE-436A-B489-14A10047A772}"/>
                </c:ext>
              </c:extLst>
            </c:dLbl>
            <c:dLbl>
              <c:idx val="7"/>
              <c:layout>
                <c:manualLayout>
                  <c:x val="-0.14055741469816274"/>
                  <c:y val="-5.9571303587051622E-2"/>
                </c:manualLayout>
              </c:layout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A4EE-436A-B489-14A10047A772}"/>
                </c:ext>
              </c:extLst>
            </c:dLbl>
            <c:dLbl>
              <c:idx val="8"/>
              <c:layout>
                <c:manualLayout>
                  <c:x val="-0.10101552930883639"/>
                  <c:y val="-0.14778907844852726"/>
                </c:manualLayout>
              </c:layout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A4EE-436A-B489-14A10047A772}"/>
                </c:ext>
              </c:extLst>
            </c:dLbl>
            <c:dLbl>
              <c:idx val="9"/>
              <c:layout>
                <c:manualLayout>
                  <c:x val="-0.12433836395450569"/>
                  <c:y val="-0.25371828521434819"/>
                </c:manualLayout>
              </c:layout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A4EE-436A-B489-14A10047A772}"/>
                </c:ext>
              </c:extLst>
            </c:dLbl>
            <c:dLbl>
              <c:idx val="10"/>
              <c:layout>
                <c:manualLayout>
                  <c:x val="-0.13279396325459317"/>
                  <c:y val="-0.33914114902303877"/>
                </c:manualLayout>
              </c:layout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A4EE-436A-B489-14A10047A77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Sheet1!$B$6:$B$17</c:f>
              <c:strCache>
                <c:ptCount val="12"/>
                <c:pt idx="0">
                  <c:v>ACC</c:v>
                </c:pt>
                <c:pt idx="1">
                  <c:v>UT Austin</c:v>
                </c:pt>
                <c:pt idx="2">
                  <c:v>Texas State</c:v>
                </c:pt>
                <c:pt idx="3">
                  <c:v>Texas A&amp;M College Station</c:v>
                </c:pt>
                <c:pt idx="4">
                  <c:v>Texas Tech</c:v>
                </c:pt>
                <c:pt idx="5">
                  <c:v>UT San Antonio</c:v>
                </c:pt>
                <c:pt idx="6">
                  <c:v>Blinn College</c:v>
                </c:pt>
                <c:pt idx="7">
                  <c:v>UT Dallas</c:v>
                </c:pt>
                <c:pt idx="8">
                  <c:v>Texas A&amp;M Corpus Christi</c:v>
                </c:pt>
                <c:pt idx="9">
                  <c:v>University of North Texas</c:v>
                </c:pt>
                <c:pt idx="10">
                  <c:v>Other 2-Year Institutions</c:v>
                </c:pt>
                <c:pt idx="11">
                  <c:v>Other 4-Year Institutions</c:v>
                </c:pt>
              </c:strCache>
            </c:strRef>
          </c:cat>
          <c:val>
            <c:numRef>
              <c:f>Sheet1!$D$6:$D$17</c:f>
              <c:numCache>
                <c:formatCode>0.0%</c:formatCode>
                <c:ptCount val="12"/>
                <c:pt idx="0">
                  <c:v>0.33840529591937557</c:v>
                </c:pt>
                <c:pt idx="1">
                  <c:v>9.3073806936073505E-2</c:v>
                </c:pt>
                <c:pt idx="2">
                  <c:v>9.1888153344531168E-2</c:v>
                </c:pt>
                <c:pt idx="3">
                  <c:v>6.8866712775417449E-2</c:v>
                </c:pt>
                <c:pt idx="4">
                  <c:v>4.0213417646477623E-2</c:v>
                </c:pt>
                <c:pt idx="5">
                  <c:v>3.6360043473965022E-2</c:v>
                </c:pt>
                <c:pt idx="6">
                  <c:v>3.0036557652405888E-2</c:v>
                </c:pt>
                <c:pt idx="7">
                  <c:v>2.6776010275664459E-2</c:v>
                </c:pt>
                <c:pt idx="8">
                  <c:v>2.5590356684122122E-2</c:v>
                </c:pt>
                <c:pt idx="9">
                  <c:v>2.4009485228732339E-2</c:v>
                </c:pt>
                <c:pt idx="10">
                  <c:v>4.4264400750913944E-2</c:v>
                </c:pt>
                <c:pt idx="11">
                  <c:v>0.18051575931232092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A4EE-436A-B489-14A10047A77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556260</xdr:colOff>
      <xdr:row>20</xdr:row>
      <xdr:rowOff>70485</xdr:rowOff>
    </xdr:from>
    <xdr:to>
      <xdr:col>30</xdr:col>
      <xdr:colOff>251460</xdr:colOff>
      <xdr:row>36</xdr:row>
      <xdr:rowOff>123825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687515B-4076-4BD2-9F09-49BE74CB45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579120</xdr:colOff>
      <xdr:row>2</xdr:row>
      <xdr:rowOff>19050</xdr:rowOff>
    </xdr:from>
    <xdr:to>
      <xdr:col>14</xdr:col>
      <xdr:colOff>274320</xdr:colOff>
      <xdr:row>17</xdr:row>
      <xdr:rowOff>129540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F6CF085-4547-4A8F-9F0A-62DF6EDE7C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1019175</xdr:colOff>
      <xdr:row>28</xdr:row>
      <xdr:rowOff>104775</xdr:rowOff>
    </xdr:from>
    <xdr:to>
      <xdr:col>1</xdr:col>
      <xdr:colOff>1676400</xdr:colOff>
      <xdr:row>40</xdr:row>
      <xdr:rowOff>95250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5BE51AF0-66DA-B305-C1C1-BFC7BBC3BD7A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62225" y="4762500"/>
          <a:ext cx="657225" cy="2162175"/>
        </a:xfrm>
        <a:prstGeom prst="rect">
          <a:avLst/>
        </a:prstGeom>
        <a:noFill/>
        <a:ln>
          <a:noFill/>
        </a:ln>
        <a:effectLst/>
        <a:extLst>
          <a:ext uri="{91240B29-F687-4F45-9708-019B960494DF}">
            <a14:hiddenLine xmlns:a14="http://schemas.microsoft.com/office/drawing/2010/main" w="9525" algn="in">
              <a:noFill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7B9B60"/>
                </a:outerShdw>
              </a:effectLst>
            </a14:hiddenEffects>
          </a:ext>
        </a:extLst>
      </xdr:spPr>
    </xdr:pic>
    <xdr:clientData/>
  </xdr:twoCellAnchor>
  <xdr:twoCellAnchor>
    <xdr:from>
      <xdr:col>2</xdr:col>
      <xdr:colOff>47625</xdr:colOff>
      <xdr:row>28</xdr:row>
      <xdr:rowOff>0</xdr:rowOff>
    </xdr:from>
    <xdr:to>
      <xdr:col>4</xdr:col>
      <xdr:colOff>114300</xdr:colOff>
      <xdr:row>39</xdr:row>
      <xdr:rowOff>171450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8CD5872B-B749-DE49-FD2B-E5AC1F79422B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33775" y="4657725"/>
          <a:ext cx="1609725" cy="2162175"/>
        </a:xfrm>
        <a:prstGeom prst="rect">
          <a:avLst/>
        </a:prstGeom>
        <a:noFill/>
        <a:ln>
          <a:noFill/>
        </a:ln>
        <a:effectLst/>
        <a:extLst>
          <a:ext uri="{91240B29-F687-4F45-9708-019B960494DF}">
            <a14:hiddenLine xmlns:a14="http://schemas.microsoft.com/office/drawing/2010/main" w="9525" algn="in">
              <a:noFill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7B9B60"/>
                </a:outerShdw>
              </a:effectLst>
            </a14:hiddenEffects>
          </a:ext>
        </a:extLst>
      </xdr:spPr>
    </xdr:pic>
    <xdr:clientData/>
  </xdr:twoCellAnchor>
  <xdr:twoCellAnchor>
    <xdr:from>
      <xdr:col>23</xdr:col>
      <xdr:colOff>0</xdr:colOff>
      <xdr:row>3</xdr:row>
      <xdr:rowOff>0</xdr:rowOff>
    </xdr:from>
    <xdr:to>
      <xdr:col>30</xdr:col>
      <xdr:colOff>304800</xdr:colOff>
      <xdr:row>18</xdr:row>
      <xdr:rowOff>129540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EFBE1D68-80A4-45A3-A275-3B3099F1BC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22860</xdr:colOff>
      <xdr:row>3</xdr:row>
      <xdr:rowOff>22860</xdr:rowOff>
    </xdr:from>
    <xdr:to>
      <xdr:col>13</xdr:col>
      <xdr:colOff>327660</xdr:colOff>
      <xdr:row>18</xdr:row>
      <xdr:rowOff>152400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350520</xdr:colOff>
      <xdr:row>3</xdr:row>
      <xdr:rowOff>38100</xdr:rowOff>
    </xdr:from>
    <xdr:to>
      <xdr:col>21</xdr:col>
      <xdr:colOff>45720</xdr:colOff>
      <xdr:row>18</xdr:row>
      <xdr:rowOff>167640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ata.e3alliance.org/postsecondary-completion-profile/p20/CTX/x/p20/TX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0D7A9C-C07C-4FAA-8671-154B3B1DCE62}">
  <dimension ref="A1:G39"/>
  <sheetViews>
    <sheetView tabSelected="1" workbookViewId="0">
      <selection activeCell="S19" sqref="S19"/>
    </sheetView>
  </sheetViews>
  <sheetFormatPr defaultRowHeight="15" x14ac:dyDescent="0.25"/>
  <cols>
    <col min="1" max="1" width="22.5703125" customWidth="1"/>
    <col min="2" max="2" width="28.28515625" customWidth="1"/>
    <col min="4" max="4" width="13.5703125" customWidth="1"/>
    <col min="6" max="6" width="11.5703125" bestFit="1" customWidth="1"/>
  </cols>
  <sheetData>
    <row r="1" spans="1:6" x14ac:dyDescent="0.25">
      <c r="A1" s="1" t="s">
        <v>30</v>
      </c>
      <c r="B1" s="1"/>
      <c r="C1" s="1"/>
      <c r="D1" s="1"/>
      <c r="E1" s="1"/>
    </row>
    <row r="2" spans="1:6" x14ac:dyDescent="0.25">
      <c r="A2" s="1"/>
      <c r="B2" s="1"/>
      <c r="C2" s="1"/>
      <c r="D2" s="1"/>
      <c r="E2" s="1"/>
    </row>
    <row r="3" spans="1:6" ht="15.75" thickBot="1" x14ac:dyDescent="0.3">
      <c r="A3" s="1"/>
      <c r="B3" s="1"/>
      <c r="C3" s="1"/>
      <c r="D3" s="1"/>
      <c r="E3" s="1"/>
    </row>
    <row r="4" spans="1:6" x14ac:dyDescent="0.25">
      <c r="A4" s="20" t="s">
        <v>0</v>
      </c>
      <c r="B4" s="20" t="s">
        <v>1</v>
      </c>
      <c r="C4" s="20" t="s">
        <v>2</v>
      </c>
      <c r="D4" s="2" t="s">
        <v>3</v>
      </c>
      <c r="E4" s="1"/>
    </row>
    <row r="5" spans="1:6" ht="15.75" thickBot="1" x14ac:dyDescent="0.3">
      <c r="A5" s="21"/>
      <c r="B5" s="21"/>
      <c r="C5" s="21"/>
      <c r="D5" s="3" t="s">
        <v>4</v>
      </c>
      <c r="E5" s="1"/>
    </row>
    <row r="6" spans="1:6" ht="15.75" thickBot="1" x14ac:dyDescent="0.3">
      <c r="A6" s="4" t="s">
        <v>5</v>
      </c>
      <c r="B6" s="5" t="s">
        <v>6</v>
      </c>
      <c r="C6" s="6">
        <v>2820</v>
      </c>
      <c r="D6" s="18">
        <f>C6/C20</f>
        <v>0.33715925394548063</v>
      </c>
      <c r="E6" s="1"/>
      <c r="F6" s="13"/>
    </row>
    <row r="7" spans="1:6" ht="15.75" thickBot="1" x14ac:dyDescent="0.3">
      <c r="A7" s="4" t="s">
        <v>7</v>
      </c>
      <c r="B7" s="5" t="s">
        <v>8</v>
      </c>
      <c r="C7" s="6">
        <v>1486</v>
      </c>
      <c r="D7" s="18">
        <f>C7/C20</f>
        <v>0.17766618842659015</v>
      </c>
      <c r="E7" s="1"/>
    </row>
    <row r="8" spans="1:6" ht="15.75" thickBot="1" x14ac:dyDescent="0.3">
      <c r="A8" s="4" t="s">
        <v>7</v>
      </c>
      <c r="B8" s="5" t="s">
        <v>24</v>
      </c>
      <c r="C8" s="6">
        <v>1109</v>
      </c>
      <c r="D8" s="18">
        <f>C8/C20</f>
        <v>0.1325920612147298</v>
      </c>
      <c r="E8" s="1"/>
    </row>
    <row r="9" spans="1:6" ht="15.75" thickBot="1" x14ac:dyDescent="0.3">
      <c r="A9" s="4" t="s">
        <v>7</v>
      </c>
      <c r="B9" s="5" t="s">
        <v>10</v>
      </c>
      <c r="C9" s="7">
        <v>932</v>
      </c>
      <c r="D9" s="18">
        <f>C9/C20</f>
        <v>0.11142993782879006</v>
      </c>
      <c r="E9" s="1"/>
    </row>
    <row r="10" spans="1:6" ht="15.75" thickBot="1" x14ac:dyDescent="0.3">
      <c r="A10" s="4" t="s">
        <v>7</v>
      </c>
      <c r="B10" s="5" t="s">
        <v>13</v>
      </c>
      <c r="C10" s="7">
        <v>484</v>
      </c>
      <c r="D10" s="18">
        <f>C10/C20</f>
        <v>5.7867049258727883E-2</v>
      </c>
      <c r="E10" s="1"/>
      <c r="F10" s="13"/>
    </row>
    <row r="11" spans="1:6" ht="15.75" thickBot="1" x14ac:dyDescent="0.3">
      <c r="A11" s="4" t="s">
        <v>7</v>
      </c>
      <c r="B11" s="5" t="s">
        <v>11</v>
      </c>
      <c r="C11" s="7">
        <v>404</v>
      </c>
      <c r="D11" s="18">
        <f>C11/C20</f>
        <v>4.8302247728359636E-2</v>
      </c>
      <c r="E11" s="1"/>
    </row>
    <row r="12" spans="1:6" ht="15.75" thickBot="1" x14ac:dyDescent="0.3">
      <c r="A12" s="4" t="s">
        <v>7</v>
      </c>
      <c r="B12" s="5" t="s">
        <v>14</v>
      </c>
      <c r="C12" s="7">
        <v>338</v>
      </c>
      <c r="D12" s="18">
        <f>C12/C20</f>
        <v>4.0411286465805836E-2</v>
      </c>
      <c r="E12" s="1"/>
    </row>
    <row r="13" spans="1:6" ht="15.75" thickBot="1" x14ac:dyDescent="0.3">
      <c r="A13" s="4" t="s">
        <v>7</v>
      </c>
      <c r="B13" s="5" t="s">
        <v>16</v>
      </c>
      <c r="C13" s="7">
        <v>313</v>
      </c>
      <c r="D13" s="18">
        <f>C13/C20</f>
        <v>3.7422285987565758E-2</v>
      </c>
      <c r="E13" s="1"/>
    </row>
    <row r="14" spans="1:6" ht="15.75" thickBot="1" x14ac:dyDescent="0.3">
      <c r="A14" s="4" t="s">
        <v>5</v>
      </c>
      <c r="B14" s="5" t="s">
        <v>25</v>
      </c>
      <c r="C14" s="7">
        <v>306</v>
      </c>
      <c r="D14" s="18">
        <f>C14/C20</f>
        <v>3.6585365853658534E-2</v>
      </c>
      <c r="E14" s="1"/>
    </row>
    <row r="15" spans="1:6" ht="15.75" thickBot="1" x14ac:dyDescent="0.3">
      <c r="A15" s="4" t="s">
        <v>7</v>
      </c>
      <c r="B15" s="5" t="s">
        <v>29</v>
      </c>
      <c r="C15" s="7">
        <v>172</v>
      </c>
      <c r="D15" s="18">
        <f>C15/C20</f>
        <v>2.0564323290291727E-2</v>
      </c>
      <c r="E15" s="1"/>
    </row>
    <row r="16" spans="1:6" ht="15.75" thickBot="1" x14ac:dyDescent="0.3">
      <c r="A16" s="4"/>
      <c r="B16" s="5" t="s">
        <v>26</v>
      </c>
      <c r="C16" s="7">
        <f>SUM(3126,-2820,-306)</f>
        <v>0</v>
      </c>
      <c r="D16" s="18">
        <f>C16/C20</f>
        <v>0</v>
      </c>
      <c r="E16" s="1"/>
    </row>
    <row r="17" spans="1:7" ht="15.75" thickBot="1" x14ac:dyDescent="0.3">
      <c r="A17" s="4"/>
      <c r="B17" s="5" t="s">
        <v>27</v>
      </c>
      <c r="C17" s="6">
        <f>SUM(5238,-1486,-1109,-932,-484,-404,-338,-313,-172)</f>
        <v>0</v>
      </c>
      <c r="D17" s="18">
        <f>C17/C20</f>
        <v>0</v>
      </c>
      <c r="E17" s="1"/>
      <c r="F17" s="9"/>
    </row>
    <row r="18" spans="1:7" ht="14.45" customHeight="1" x14ac:dyDescent="0.25">
      <c r="A18" s="11"/>
      <c r="B18" s="11"/>
      <c r="C18" s="11"/>
      <c r="D18" s="11"/>
      <c r="E18" s="1"/>
      <c r="F18">
        <v>3126</v>
      </c>
    </row>
    <row r="19" spans="1:7" x14ac:dyDescent="0.25">
      <c r="A19" s="12"/>
      <c r="B19" s="12"/>
      <c r="C19" s="12"/>
      <c r="D19" s="12"/>
      <c r="E19" s="1"/>
      <c r="F19">
        <v>5238</v>
      </c>
    </row>
    <row r="20" spans="1:7" x14ac:dyDescent="0.25">
      <c r="A20" s="12"/>
      <c r="B20" s="12" t="s">
        <v>20</v>
      </c>
      <c r="C20" s="14">
        <f>(SUM(C6:C17))</f>
        <v>8364</v>
      </c>
      <c r="D20" s="16"/>
      <c r="E20" s="1"/>
      <c r="F20">
        <f>SUM(F18:F19)</f>
        <v>8364</v>
      </c>
    </row>
    <row r="21" spans="1:7" x14ac:dyDescent="0.25">
      <c r="A21" s="12"/>
      <c r="B21" s="12" t="s">
        <v>31</v>
      </c>
      <c r="C21" s="19">
        <f>(SUM(C6:C9)/(SUM(C6:C15)))</f>
        <v>0.75884744141559057</v>
      </c>
      <c r="D21" s="16"/>
      <c r="E21" s="1"/>
    </row>
    <row r="22" spans="1:7" x14ac:dyDescent="0.25">
      <c r="A22" s="12"/>
      <c r="B22" s="12"/>
      <c r="C22" s="14"/>
      <c r="D22" s="16"/>
      <c r="E22" s="1"/>
    </row>
    <row r="23" spans="1:7" x14ac:dyDescent="0.25">
      <c r="A23" s="12"/>
      <c r="B23" s="12"/>
      <c r="C23" s="14"/>
      <c r="D23" s="16"/>
      <c r="E23" s="1"/>
    </row>
    <row r="24" spans="1:7" x14ac:dyDescent="0.25">
      <c r="A24" s="12"/>
      <c r="B24" s="12"/>
      <c r="C24" s="12"/>
      <c r="D24" s="12"/>
      <c r="E24" s="1"/>
    </row>
    <row r="25" spans="1:7" x14ac:dyDescent="0.25">
      <c r="A25" s="8" t="s">
        <v>17</v>
      </c>
      <c r="B25" s="1"/>
      <c r="C25" s="1"/>
      <c r="D25" s="1"/>
      <c r="E25" s="1"/>
    </row>
    <row r="26" spans="1:7" x14ac:dyDescent="0.25">
      <c r="A26" s="17" t="s">
        <v>28</v>
      </c>
      <c r="B26" s="1"/>
      <c r="C26" s="1"/>
      <c r="D26" s="1"/>
      <c r="E26" s="1"/>
    </row>
    <row r="27" spans="1:7" x14ac:dyDescent="0.25">
      <c r="E27" s="1"/>
    </row>
    <row r="28" spans="1:7" x14ac:dyDescent="0.25">
      <c r="E28" s="1"/>
      <c r="G28" s="15"/>
    </row>
    <row r="29" spans="1:7" x14ac:dyDescent="0.25">
      <c r="E29" s="1"/>
      <c r="G29" s="15"/>
    </row>
    <row r="30" spans="1:7" x14ac:dyDescent="0.25">
      <c r="E30" s="1"/>
      <c r="G30" s="15"/>
    </row>
    <row r="31" spans="1:7" x14ac:dyDescent="0.25">
      <c r="E31" s="1"/>
      <c r="G31" s="15"/>
    </row>
    <row r="32" spans="1:7" x14ac:dyDescent="0.25">
      <c r="E32" s="1"/>
      <c r="G32" s="15"/>
    </row>
    <row r="33" spans="5:7" x14ac:dyDescent="0.25">
      <c r="E33" s="1"/>
      <c r="G33" s="15"/>
    </row>
    <row r="34" spans="5:7" x14ac:dyDescent="0.25">
      <c r="E34" s="1"/>
      <c r="G34" s="15"/>
    </row>
    <row r="35" spans="5:7" x14ac:dyDescent="0.25">
      <c r="E35" s="1"/>
      <c r="G35" s="15"/>
    </row>
    <row r="36" spans="5:7" x14ac:dyDescent="0.25">
      <c r="E36" s="1"/>
      <c r="G36" s="15"/>
    </row>
    <row r="37" spans="5:7" x14ac:dyDescent="0.25">
      <c r="G37" s="15"/>
    </row>
    <row r="38" spans="5:7" x14ac:dyDescent="0.25">
      <c r="G38" s="15"/>
    </row>
    <row r="39" spans="5:7" x14ac:dyDescent="0.25">
      <c r="G39" s="15"/>
    </row>
  </sheetData>
  <autoFilter ref="A4:D17" xr:uid="{00000000-0009-0000-0000-000000000000}">
    <sortState xmlns:xlrd2="http://schemas.microsoft.com/office/spreadsheetml/2017/richdata2" ref="A7:D25">
      <sortCondition descending="1" ref="C4:C25"/>
    </sortState>
  </autoFilter>
  <mergeCells count="3">
    <mergeCell ref="A4:A5"/>
    <mergeCell ref="B4:B5"/>
    <mergeCell ref="C4:C5"/>
  </mergeCells>
  <hyperlinks>
    <hyperlink ref="A26" r:id="rId1" xr:uid="{49A5DD1D-97D1-468A-B3BD-733D17F2D1F1}"/>
  </hyperlinks>
  <pageMargins left="0.7" right="0.7" top="0.75" bottom="0.75" header="0.3" footer="0.3"/>
  <pageSetup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3"/>
  <sheetViews>
    <sheetView workbookViewId="0">
      <selection activeCell="O24" sqref="O24:O25"/>
    </sheetView>
  </sheetViews>
  <sheetFormatPr defaultRowHeight="15" x14ac:dyDescent="0.25"/>
  <cols>
    <col min="1" max="1" width="22.5703125" customWidth="1"/>
    <col min="2" max="2" width="28.28515625" customWidth="1"/>
    <col min="4" max="4" width="13.5703125" customWidth="1"/>
    <col min="6" max="6" width="11.5703125" bestFit="1" customWidth="1"/>
  </cols>
  <sheetData>
    <row r="1" spans="1:6" x14ac:dyDescent="0.25">
      <c r="A1" s="1" t="s">
        <v>21</v>
      </c>
      <c r="B1" s="1"/>
      <c r="C1" s="1"/>
      <c r="D1" s="1"/>
      <c r="E1" s="1"/>
    </row>
    <row r="2" spans="1:6" x14ac:dyDescent="0.25">
      <c r="A2" s="1"/>
      <c r="B2" s="1"/>
      <c r="C2" s="1"/>
      <c r="D2" s="1"/>
      <c r="E2" s="1"/>
    </row>
    <row r="3" spans="1:6" ht="15.75" thickBot="1" x14ac:dyDescent="0.3">
      <c r="A3" s="1"/>
      <c r="B3" s="1"/>
      <c r="C3" s="1"/>
      <c r="D3" s="1"/>
      <c r="E3" s="1"/>
    </row>
    <row r="4" spans="1:6" x14ac:dyDescent="0.25">
      <c r="A4" s="20" t="s">
        <v>0</v>
      </c>
      <c r="B4" s="20" t="s">
        <v>1</v>
      </c>
      <c r="C4" s="20" t="s">
        <v>2</v>
      </c>
      <c r="D4" s="2" t="s">
        <v>3</v>
      </c>
      <c r="E4" s="1"/>
    </row>
    <row r="5" spans="1:6" ht="15.75" thickBot="1" x14ac:dyDescent="0.3">
      <c r="A5" s="21"/>
      <c r="B5" s="21"/>
      <c r="C5" s="21"/>
      <c r="D5" s="3" t="s">
        <v>4</v>
      </c>
      <c r="E5" s="1"/>
    </row>
    <row r="6" spans="1:6" ht="15.75" thickBot="1" x14ac:dyDescent="0.3">
      <c r="A6" s="4" t="s">
        <v>5</v>
      </c>
      <c r="B6" s="5" t="s">
        <v>6</v>
      </c>
      <c r="C6" s="6">
        <v>3425</v>
      </c>
      <c r="D6" s="10">
        <f>C6/C20</f>
        <v>0.33840529591937557</v>
      </c>
      <c r="E6" s="1"/>
      <c r="F6" s="13"/>
    </row>
    <row r="7" spans="1:6" ht="15.75" thickBot="1" x14ac:dyDescent="0.3">
      <c r="A7" s="4" t="s">
        <v>7</v>
      </c>
      <c r="B7" s="5" t="s">
        <v>9</v>
      </c>
      <c r="C7" s="7">
        <v>942</v>
      </c>
      <c r="D7" s="10">
        <f>C7/C20</f>
        <v>9.3073806936073505E-2</v>
      </c>
      <c r="E7" s="1"/>
    </row>
    <row r="8" spans="1:6" ht="15.75" thickBot="1" x14ac:dyDescent="0.3">
      <c r="A8" s="4" t="s">
        <v>7</v>
      </c>
      <c r="B8" s="5" t="s">
        <v>8</v>
      </c>
      <c r="C8" s="7">
        <v>930</v>
      </c>
      <c r="D8" s="10">
        <f>C8/C20</f>
        <v>9.1888153344531168E-2</v>
      </c>
      <c r="E8" s="1"/>
    </row>
    <row r="9" spans="1:6" ht="15.75" thickBot="1" x14ac:dyDescent="0.3">
      <c r="A9" s="4" t="s">
        <v>7</v>
      </c>
      <c r="B9" s="5" t="s">
        <v>10</v>
      </c>
      <c r="C9" s="7">
        <v>697</v>
      </c>
      <c r="D9" s="10">
        <f>C9/C20</f>
        <v>6.8866712775417449E-2</v>
      </c>
      <c r="E9" s="1"/>
    </row>
    <row r="10" spans="1:6" ht="15.75" thickBot="1" x14ac:dyDescent="0.3">
      <c r="A10" s="4" t="s">
        <v>7</v>
      </c>
      <c r="B10" s="5" t="s">
        <v>11</v>
      </c>
      <c r="C10" s="7">
        <v>407</v>
      </c>
      <c r="D10" s="10">
        <f>C10/C20</f>
        <v>4.0213417646477623E-2</v>
      </c>
      <c r="E10" s="1"/>
      <c r="F10" s="13"/>
    </row>
    <row r="11" spans="1:6" ht="15.75" thickBot="1" x14ac:dyDescent="0.3">
      <c r="A11" s="4" t="s">
        <v>7</v>
      </c>
      <c r="B11" s="5" t="s">
        <v>13</v>
      </c>
      <c r="C11" s="7">
        <v>368</v>
      </c>
      <c r="D11" s="10">
        <f>C11/C20</f>
        <v>3.6360043473965022E-2</v>
      </c>
      <c r="E11" s="1"/>
    </row>
    <row r="12" spans="1:6" ht="15.75" thickBot="1" x14ac:dyDescent="0.3">
      <c r="A12" s="4" t="s">
        <v>5</v>
      </c>
      <c r="B12" s="5" t="s">
        <v>12</v>
      </c>
      <c r="C12" s="7">
        <v>304</v>
      </c>
      <c r="D12" s="10">
        <f>C12/C20</f>
        <v>3.0036557652405888E-2</v>
      </c>
      <c r="E12" s="1"/>
    </row>
    <row r="13" spans="1:6" ht="15.75" thickBot="1" x14ac:dyDescent="0.3">
      <c r="A13" s="4" t="s">
        <v>7</v>
      </c>
      <c r="B13" s="5" t="s">
        <v>16</v>
      </c>
      <c r="C13" s="7">
        <v>271</v>
      </c>
      <c r="D13" s="10">
        <f>C13/C20</f>
        <v>2.6776010275664459E-2</v>
      </c>
      <c r="E13" s="1"/>
    </row>
    <row r="14" spans="1:6" ht="15.75" thickBot="1" x14ac:dyDescent="0.3">
      <c r="A14" s="4" t="s">
        <v>7</v>
      </c>
      <c r="B14" s="5" t="s">
        <v>15</v>
      </c>
      <c r="C14" s="7">
        <v>259</v>
      </c>
      <c r="D14" s="10">
        <f>C14/C20</f>
        <v>2.5590356684122122E-2</v>
      </c>
      <c r="E14" s="1"/>
    </row>
    <row r="15" spans="1:6" ht="15.75" thickBot="1" x14ac:dyDescent="0.3">
      <c r="A15" s="4" t="s">
        <v>7</v>
      </c>
      <c r="B15" s="5" t="s">
        <v>14</v>
      </c>
      <c r="C15" s="7">
        <v>243</v>
      </c>
      <c r="D15" s="10">
        <f>C15/C20</f>
        <v>2.4009485228732339E-2</v>
      </c>
      <c r="E15" s="1"/>
    </row>
    <row r="16" spans="1:6" ht="15.75" thickBot="1" x14ac:dyDescent="0.3">
      <c r="A16" s="4"/>
      <c r="B16" s="5" t="s">
        <v>22</v>
      </c>
      <c r="C16" s="7">
        <v>448</v>
      </c>
      <c r="D16" s="10">
        <f>C16/C20</f>
        <v>4.4264400750913944E-2</v>
      </c>
      <c r="E16" s="1"/>
    </row>
    <row r="17" spans="1:6" ht="15.75" thickBot="1" x14ac:dyDescent="0.3">
      <c r="A17" s="4"/>
      <c r="B17" s="5" t="s">
        <v>23</v>
      </c>
      <c r="C17" s="7">
        <v>1827</v>
      </c>
      <c r="D17" s="10">
        <f>C17/C20</f>
        <v>0.18051575931232092</v>
      </c>
      <c r="E17" s="1"/>
      <c r="F17" s="9"/>
    </row>
    <row r="18" spans="1:6" ht="14.45" customHeight="1" x14ac:dyDescent="0.25">
      <c r="A18" s="11" t="s">
        <v>19</v>
      </c>
      <c r="B18" s="11"/>
      <c r="C18" s="11"/>
      <c r="D18" s="11"/>
      <c r="E18" s="1"/>
    </row>
    <row r="19" spans="1:6" x14ac:dyDescent="0.25">
      <c r="A19" s="12"/>
      <c r="B19" s="12"/>
      <c r="C19" s="12"/>
      <c r="D19" s="12"/>
      <c r="E19" s="1"/>
    </row>
    <row r="20" spans="1:6" x14ac:dyDescent="0.25">
      <c r="A20" s="12"/>
      <c r="B20" s="12" t="s">
        <v>20</v>
      </c>
      <c r="C20" s="14">
        <f>(SUM(C6:C17))</f>
        <v>10121</v>
      </c>
      <c r="D20" s="12"/>
      <c r="E20" s="1"/>
    </row>
    <row r="21" spans="1:6" x14ac:dyDescent="0.25">
      <c r="A21" s="12"/>
      <c r="B21" s="12"/>
      <c r="C21" s="12"/>
      <c r="D21" s="12"/>
      <c r="E21" s="1"/>
    </row>
    <row r="22" spans="1:6" x14ac:dyDescent="0.25">
      <c r="A22" s="8" t="s">
        <v>17</v>
      </c>
      <c r="B22" s="1"/>
      <c r="C22" s="1"/>
      <c r="D22" s="1"/>
      <c r="E22" s="1"/>
    </row>
    <row r="23" spans="1:6" x14ac:dyDescent="0.25">
      <c r="A23" s="8" t="s">
        <v>18</v>
      </c>
      <c r="B23" s="1"/>
      <c r="C23" s="1"/>
      <c r="D23" s="1"/>
      <c r="E23" s="1"/>
    </row>
    <row r="24" spans="1:6" x14ac:dyDescent="0.25">
      <c r="E24" s="1"/>
    </row>
    <row r="25" spans="1:6" x14ac:dyDescent="0.25">
      <c r="E25" s="1"/>
    </row>
    <row r="26" spans="1:6" x14ac:dyDescent="0.25">
      <c r="E26" s="1"/>
    </row>
    <row r="27" spans="1:6" x14ac:dyDescent="0.25">
      <c r="E27" s="1"/>
    </row>
    <row r="28" spans="1:6" x14ac:dyDescent="0.25">
      <c r="E28" s="1"/>
    </row>
    <row r="29" spans="1:6" x14ac:dyDescent="0.25">
      <c r="E29" s="1"/>
    </row>
    <row r="30" spans="1:6" x14ac:dyDescent="0.25">
      <c r="E30" s="1"/>
    </row>
    <row r="31" spans="1:6" x14ac:dyDescent="0.25">
      <c r="E31" s="1"/>
    </row>
    <row r="32" spans="1:6" x14ac:dyDescent="0.25">
      <c r="E32" s="1"/>
    </row>
    <row r="33" spans="5:5" x14ac:dyDescent="0.25">
      <c r="E33" s="1"/>
    </row>
  </sheetData>
  <autoFilter ref="A4:D17" xr:uid="{00000000-0009-0000-0000-000000000000}">
    <sortState xmlns:xlrd2="http://schemas.microsoft.com/office/spreadsheetml/2017/richdata2" ref="A7:D25">
      <sortCondition descending="1" ref="C4:C25"/>
    </sortState>
  </autoFilter>
  <mergeCells count="3">
    <mergeCell ref="A4:A5"/>
    <mergeCell ref="B4:B5"/>
    <mergeCell ref="C4:C5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 (3)</vt:lpstr>
      <vt:lpstr>Sheet1</vt:lpstr>
      <vt:lpstr>Sheet2</vt:lpstr>
    </vt:vector>
  </TitlesOfParts>
  <Company>Austin ISD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Carlos Soto</cp:lastModifiedBy>
  <dcterms:created xsi:type="dcterms:W3CDTF">2015-04-10T13:18:49Z</dcterms:created>
  <dcterms:modified xsi:type="dcterms:W3CDTF">2025-10-01T19:58:58Z</dcterms:modified>
</cp:coreProperties>
</file>