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Postsecondary Completion\For Web\"/>
    </mc:Choice>
  </mc:AlternateContent>
  <xr:revisionPtr revIDLastSave="0" documentId="13_ncr:1_{D9E8350A-BDDD-4E23-935E-D8036145C9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ravis County Ed. Attainmen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2" i="2" l="1"/>
  <c r="O43" i="2"/>
  <c r="O44" i="2"/>
  <c r="O45" i="2"/>
  <c r="O46" i="2"/>
  <c r="P42" i="2"/>
  <c r="P43" i="2"/>
  <c r="P44" i="2"/>
  <c r="P45" i="2"/>
  <c r="P46" i="2"/>
  <c r="Q42" i="2"/>
  <c r="Q43" i="2"/>
  <c r="Q44" i="2"/>
  <c r="Q45" i="2"/>
  <c r="Q46" i="2"/>
  <c r="R42" i="2"/>
  <c r="R43" i="2"/>
  <c r="R44" i="2"/>
  <c r="R45" i="2"/>
  <c r="R46" i="2"/>
  <c r="S42" i="2"/>
  <c r="S43" i="2"/>
  <c r="S44" i="2"/>
  <c r="S45" i="2"/>
  <c r="S46" i="2"/>
  <c r="U42" i="2"/>
  <c r="U43" i="2"/>
  <c r="U44" i="2"/>
  <c r="U45" i="2"/>
  <c r="U46" i="2"/>
  <c r="V42" i="2"/>
  <c r="V43" i="2"/>
  <c r="V44" i="2"/>
  <c r="V45" i="2"/>
  <c r="V46" i="2"/>
  <c r="O41" i="2"/>
  <c r="P41" i="2"/>
  <c r="Q41" i="2"/>
  <c r="R41" i="2"/>
  <c r="S41" i="2"/>
  <c r="U41" i="2"/>
  <c r="V41" i="2"/>
  <c r="W46" i="2"/>
  <c r="W47" i="2"/>
  <c r="W42" i="2"/>
  <c r="W43" i="2"/>
  <c r="W44" i="2"/>
  <c r="W45" i="2"/>
  <c r="W41" i="2"/>
  <c r="AI4" i="2"/>
  <c r="W39" i="2"/>
  <c r="V39" i="2"/>
  <c r="U39" i="2"/>
  <c r="T39" i="2"/>
  <c r="S39" i="2"/>
  <c r="R39" i="2"/>
  <c r="Q39" i="2"/>
  <c r="P39" i="2"/>
  <c r="O39" i="2"/>
  <c r="N39" i="2"/>
  <c r="M39" i="2"/>
  <c r="L39" i="2"/>
  <c r="F39" i="2"/>
  <c r="E39" i="2"/>
  <c r="D39" i="2"/>
  <c r="C39" i="2"/>
  <c r="AI9" i="2"/>
  <c r="AI8" i="2"/>
  <c r="AI7" i="2"/>
  <c r="AI6" i="2"/>
  <c r="AI5" i="2"/>
  <c r="AC11" i="2"/>
  <c r="Y11" i="2"/>
  <c r="W11" i="2"/>
  <c r="U11" i="2"/>
  <c r="S11" i="2"/>
  <c r="Q11" i="2"/>
  <c r="O11" i="2"/>
  <c r="M11" i="2"/>
  <c r="E11" i="2"/>
  <c r="C11" i="2"/>
  <c r="C24" i="2" l="1"/>
  <c r="D24" i="2" s="1"/>
  <c r="C23" i="2"/>
  <c r="D23" i="2" s="1"/>
  <c r="C22" i="2"/>
  <c r="C21" i="2"/>
  <c r="D21" i="2" s="1"/>
  <c r="C20" i="2"/>
  <c r="D20" i="2" s="1"/>
  <c r="C19" i="2"/>
  <c r="D19" i="2" s="1"/>
  <c r="D22" i="2" l="1"/>
  <c r="C28" i="2"/>
  <c r="C26" i="2"/>
</calcChain>
</file>

<file path=xl/sharedStrings.xml><?xml version="1.0" encoding="utf-8"?>
<sst xmlns="http://schemas.openxmlformats.org/spreadsheetml/2006/main" count="47" uniqueCount="18">
  <si>
    <t>Graduate or Professional Degree</t>
    <phoneticPr fontId="0" type="noConversion"/>
  </si>
  <si>
    <t>Bachelor's Degree</t>
    <phoneticPr fontId="0" type="noConversion"/>
  </si>
  <si>
    <t>Associate's Degree</t>
    <phoneticPr fontId="0" type="noConversion"/>
  </si>
  <si>
    <t>Some College</t>
  </si>
  <si>
    <t>MOE</t>
  </si>
  <si>
    <t>Percent</t>
  </si>
  <si>
    <r>
      <rPr>
        <b/>
        <sz val="11"/>
        <color indexed="8"/>
        <rFont val="Calibri"/>
        <family val="2"/>
      </rPr>
      <t xml:space="preserve">Source: </t>
    </r>
    <r>
      <rPr>
        <sz val="11"/>
        <color theme="1"/>
        <rFont val="Tw Cen MT"/>
        <family val="2"/>
        <scheme val="minor"/>
      </rPr>
      <t>U.S. Census Bureau, American Community Survey, 1-year estimates, Table DP02: Selected Social Characteristics</t>
    </r>
  </si>
  <si>
    <t>Total Population 25 and Over</t>
    <phoneticPr fontId="0" type="noConversion"/>
  </si>
  <si>
    <t>MOE</t>
    <phoneticPr fontId="0" type="noConversion"/>
  </si>
  <si>
    <t>Travis County</t>
    <phoneticPr fontId="0" type="noConversion"/>
  </si>
  <si>
    <t>Some High School</t>
  </si>
  <si>
    <t>High School or GED</t>
  </si>
  <si>
    <t>Associate's, Bachelor's or Graduate</t>
  </si>
  <si>
    <t>Percent MOE</t>
  </si>
  <si>
    <t>https://data.census.gov/cedsci/table?q=dp02&amp;g=0500000US48453&amp;tid=ACSDP1Y2019.DP02&amp;hidePreview=true</t>
  </si>
  <si>
    <t>Travis County Educational Attainment</t>
  </si>
  <si>
    <t>Over Time</t>
  </si>
  <si>
    <t>2020*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</si>
</sst>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%"/>
  </numFmts>
  <fonts count="5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theme="1"/>
      <name val="Tw Cen MT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9" fontId="0" fillId="0" borderId="0" xfId="0" applyNumberFormat="1"/>
    <xf numFmtId="9" fontId="1" fillId="0" borderId="0" xfId="1" applyFont="1"/>
    <xf numFmtId="10" fontId="0" fillId="0" borderId="0" xfId="0" applyNumberFormat="1"/>
    <xf numFmtId="2" fontId="0" fillId="0" borderId="0" xfId="0" applyNumberFormat="1"/>
    <xf numFmtId="1" fontId="0" fillId="0" borderId="0" xfId="0" applyNumberFormat="1"/>
    <xf numFmtId="164" fontId="1" fillId="0" borderId="0" xfId="2" applyNumberFormat="1" applyFont="1"/>
    <xf numFmtId="3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/>
    <xf numFmtId="166" fontId="0" fillId="0" borderId="0" xfId="3" applyNumberFormat="1" applyFont="1"/>
    <xf numFmtId="166" fontId="0" fillId="0" borderId="0" xfId="0" applyNumberFormat="1"/>
    <xf numFmtId="164" fontId="0" fillId="0" borderId="0" xfId="4" applyNumberFormat="1" applyFont="1"/>
    <xf numFmtId="0" fontId="4" fillId="0" borderId="0" xfId="0" applyFont="1"/>
    <xf numFmtId="9" fontId="0" fillId="0" borderId="0" xfId="3" applyFont="1"/>
    <xf numFmtId="9" fontId="0" fillId="0" borderId="0" xfId="3" applyNumberFormat="1" applyFont="1"/>
  </cellXfs>
  <cellStyles count="5">
    <cellStyle name="Comma" xfId="4" builtinId="3"/>
    <cellStyle name="Comma 2" xfId="2" xr:uid="{00000000-0005-0000-0000-000000000000}"/>
    <cellStyle name="Normal" xfId="0" builtinId="0"/>
    <cellStyle name="Percent" xfId="3" builtinId="5"/>
    <cellStyle name="Percent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 b="0"/>
              <a:t>Postsecondary Educational Attainment - </a:t>
            </a:r>
          </a:p>
          <a:p>
            <a:pPr>
              <a:defRPr/>
            </a:pPr>
            <a:r>
              <a:rPr lang="en-US" sz="1400" b="0"/>
              <a:t>Travis County, 2023</a:t>
            </a:r>
          </a:p>
        </c:rich>
      </c:tx>
      <c:layout>
        <c:manualLayout>
          <c:xMode val="edge"/>
          <c:yMode val="edge"/>
          <c:x val="0.21506711661042371"/>
          <c:y val="2.314814814814814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'Travis County Ed. Attainment'!$B$19</c:f>
              <c:strCache>
                <c:ptCount val="1"/>
                <c:pt idx="0">
                  <c:v>Some High School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'Travis County Ed. Attainment'!$B$23</c:f>
              <c:strCache>
                <c:ptCount val="1"/>
                <c:pt idx="0">
                  <c:v>Bachelor's Degree</c:v>
                </c:pt>
              </c:strCache>
            </c:strRef>
          </c:cat>
          <c:val>
            <c:numRef>
              <c:f>'Travis County Ed. Attainment'!$C$19</c:f>
              <c:numCache>
                <c:formatCode>0.0%</c:formatCode>
                <c:ptCount val="1"/>
                <c:pt idx="0">
                  <c:v>7.182128382671564E-2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CDC-8186-8A41FD00FEFA}"/>
            </c:ext>
          </c:extLst>
        </c:ser>
        <c:ser>
          <c:idx val="1"/>
          <c:order val="1"/>
          <c:tx>
            <c:strRef>
              <c:f>'Travis County Ed. Attainment'!$B$20</c:f>
              <c:strCache>
                <c:ptCount val="1"/>
                <c:pt idx="0">
                  <c:v>High School or GED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'Travis County Ed. Attainment'!$B$23</c:f>
              <c:strCache>
                <c:ptCount val="1"/>
                <c:pt idx="0">
                  <c:v>Bachelor's Degree</c:v>
                </c:pt>
              </c:strCache>
            </c:strRef>
          </c:cat>
          <c:val>
            <c:numRef>
              <c:f>'Travis County Ed. Attainment'!$C$20</c:f>
              <c:numCache>
                <c:formatCode>0.0%</c:formatCode>
                <c:ptCount val="1"/>
                <c:pt idx="0">
                  <c:v>0.13315598386420899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CDC-8186-8A41FD00FEFA}"/>
            </c:ext>
          </c:extLst>
        </c:ser>
        <c:ser>
          <c:idx val="2"/>
          <c:order val="2"/>
          <c:tx>
            <c:strRef>
              <c:f>'Travis County Ed. Attainment'!$B$21</c:f>
              <c:strCache>
                <c:ptCount val="1"/>
                <c:pt idx="0">
                  <c:v>Some College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cat>
            <c:strRef>
              <c:f>'Travis County Ed. Attainment'!$B$23</c:f>
              <c:strCache>
                <c:ptCount val="1"/>
                <c:pt idx="0">
                  <c:v>Bachelor's Degree</c:v>
                </c:pt>
              </c:strCache>
            </c:strRef>
          </c:cat>
          <c:val>
            <c:numRef>
              <c:f>'Travis County Ed. Attainment'!$C$21</c:f>
              <c:numCache>
                <c:formatCode>0.0%</c:formatCode>
                <c:ptCount val="1"/>
                <c:pt idx="0">
                  <c:v>0.14995867330274354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CDC-8186-8A41FD00FEFA}"/>
            </c:ext>
          </c:extLst>
        </c:ser>
        <c:ser>
          <c:idx val="3"/>
          <c:order val="3"/>
          <c:tx>
            <c:strRef>
              <c:f>'Travis County Ed. Attainment'!$B$22</c:f>
              <c:strCache>
                <c:ptCount val="1"/>
                <c:pt idx="0">
                  <c:v>Associate's Degree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'Travis County Ed. Attainment'!$B$23</c:f>
              <c:strCache>
                <c:ptCount val="1"/>
                <c:pt idx="0">
                  <c:v>Bachelor's Degree</c:v>
                </c:pt>
              </c:strCache>
            </c:strRef>
          </c:cat>
          <c:val>
            <c:numRef>
              <c:f>'Travis County Ed. Attainment'!$C$22</c:f>
              <c:numCache>
                <c:formatCode>0.0%</c:formatCode>
                <c:ptCount val="1"/>
                <c:pt idx="0">
                  <c:v>5.7868928730088878E-2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CDC-8186-8A41FD00FEFA}"/>
            </c:ext>
          </c:extLst>
        </c:ser>
        <c:ser>
          <c:idx val="4"/>
          <c:order val="4"/>
          <c:tx>
            <c:strRef>
              <c:f>'Travis County Ed. Attainment'!$B$23</c:f>
              <c:strCache>
                <c:ptCount val="1"/>
                <c:pt idx="0">
                  <c:v>Bachelor's Degree</c:v>
                </c:pt>
              </c:strCache>
            </c:strRef>
          </c:tx>
          <c:spPr>
            <a:solidFill>
              <a:schemeClr val="tx2"/>
            </a:solidFill>
            <a:ln w="25400">
              <a:noFill/>
            </a:ln>
          </c:spPr>
          <c:invertIfNegative val="0"/>
          <c:cat>
            <c:strRef>
              <c:f>'Travis County Ed. Attainment'!$B$23</c:f>
              <c:strCache>
                <c:ptCount val="1"/>
                <c:pt idx="0">
                  <c:v>Bachelor's Degree</c:v>
                </c:pt>
              </c:strCache>
            </c:strRef>
          </c:cat>
          <c:val>
            <c:numRef>
              <c:f>'Travis County Ed. Attainment'!$C$23</c:f>
              <c:numCache>
                <c:formatCode>0.0%</c:formatCode>
                <c:ptCount val="1"/>
                <c:pt idx="0">
                  <c:v>0.36878957411972035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CDC-8186-8A41FD00FEFA}"/>
            </c:ext>
          </c:extLst>
        </c:ser>
        <c:ser>
          <c:idx val="5"/>
          <c:order val="5"/>
          <c:tx>
            <c:strRef>
              <c:f>'Travis County Ed. Attainment'!$B$24</c:f>
              <c:strCache>
                <c:ptCount val="1"/>
                <c:pt idx="0">
                  <c:v>Graduate or Professional Degree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'Travis County Ed. Attainment'!$B$23</c:f>
              <c:strCache>
                <c:ptCount val="1"/>
                <c:pt idx="0">
                  <c:v>Bachelor's Degree</c:v>
                </c:pt>
              </c:strCache>
            </c:strRef>
          </c:cat>
          <c:val>
            <c:numRef>
              <c:f>'Travis County Ed. Attainment'!$C$24</c:f>
              <c:numCache>
                <c:formatCode>0.0%</c:formatCode>
                <c:ptCount val="1"/>
                <c:pt idx="0">
                  <c:v>0.21840555615652263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AD-4CDC-8186-8A41FD00F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642688"/>
        <c:axId val="440448080"/>
      </c:barChart>
      <c:catAx>
        <c:axId val="475642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0448080"/>
        <c:crosses val="autoZero"/>
        <c:auto val="1"/>
        <c:lblAlgn val="ctr"/>
        <c:lblOffset val="100"/>
        <c:noMultiLvlLbl val="0"/>
      </c:catAx>
      <c:valAx>
        <c:axId val="44044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756426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51275263323216"/>
          <c:y val="0.21487113957423037"/>
          <c:w val="0.33707505596923465"/>
          <c:h val="0.7357123270423167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Postsecondary Attainment,</a:t>
            </a:r>
            <a:r>
              <a:rPr lang="en-US" baseline="0"/>
              <a:t> Travis County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'Travis County Ed. Attainment'!$B$41</c:f>
              <c:strCache>
                <c:ptCount val="1"/>
                <c:pt idx="0">
                  <c:v>Some High School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'Travis County Ed. Attainment'!$C$39:$W$40</c15:sqref>
                  </c15:fullRef>
                </c:ext>
              </c:extLst>
              <c:f>'Travis County Ed. Attainment'!$G$39:$W$40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2020*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'Travis County Ed. Attainment'!$C$41:$W$41</c15:sqref>
                  </c15:fullRef>
                </c:ext>
              </c:extLst>
              <c:f>('Travis County Ed. Attainment'!$G$41:$K$41,'Travis County Ed. Attainment'!$O$41:$W$41)</c:f>
              <c:numCache>
                <c:formatCode>General</c:formatCode>
                <c:ptCount val="9"/>
                <c:pt idx="0" formatCode="0%">
                  <c:v>0.11650788260669974</c:v>
                </c:pt>
                <c:pt idx="1" formatCode="0%">
                  <c:v>0.11191245958716738</c:v>
                </c:pt>
                <c:pt idx="2" formatCode="0%">
                  <c:v>9.6664125998162168E-2</c:v>
                </c:pt>
                <c:pt idx="3" formatCode="0%">
                  <c:v>0.10711957736156634</c:v>
                </c:pt>
                <c:pt idx="4" formatCode="0%">
                  <c:v>0.10155970426386685</c:v>
                </c:pt>
                <c:pt idx="6" formatCode="0%">
                  <c:v>7.5191967115269417E-2</c:v>
                </c:pt>
                <c:pt idx="7" formatCode="0%">
                  <c:v>8.1676567825603189E-2</c:v>
                </c:pt>
                <c:pt idx="8" formatCode="0%">
                  <c:v>7.182128382671564E-2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9-4180-B08B-085024175C47}"/>
            </c:ext>
          </c:extLst>
        </c:ser>
        <c:ser>
          <c:idx val="1"/>
          <c:order val="1"/>
          <c:tx>
            <c:strRef>
              <c:f>'Travis County Ed. Attainment'!$B$42</c:f>
              <c:strCache>
                <c:ptCount val="1"/>
                <c:pt idx="0">
                  <c:v>High School or GED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'Travis County Ed. Attainment'!$C$39:$W$40</c15:sqref>
                  </c15:fullRef>
                </c:ext>
              </c:extLst>
              <c:f>'Travis County Ed. Attainment'!$G$39:$W$40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2020*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'Travis County Ed. Attainment'!$C$42:$W$42</c15:sqref>
                  </c15:fullRef>
                </c:ext>
              </c:extLst>
              <c:f>('Travis County Ed. Attainment'!$G$42:$K$42,'Travis County Ed. Attainment'!$O$42:$W$42)</c:f>
              <c:numCache>
                <c:formatCode>General</c:formatCode>
                <c:ptCount val="9"/>
                <c:pt idx="0" formatCode="0%">
                  <c:v>0.17359090937674898</c:v>
                </c:pt>
                <c:pt idx="1" formatCode="0%">
                  <c:v>0.16664114384701989</c:v>
                </c:pt>
                <c:pt idx="2" formatCode="0%">
                  <c:v>0.18121377469731614</c:v>
                </c:pt>
                <c:pt idx="3" formatCode="0%">
                  <c:v>0.16064173797667522</c:v>
                </c:pt>
                <c:pt idx="4" formatCode="0%">
                  <c:v>0.15775519620089351</c:v>
                </c:pt>
                <c:pt idx="6" formatCode="0%">
                  <c:v>0.15933678256265635</c:v>
                </c:pt>
                <c:pt idx="7" formatCode="0%">
                  <c:v>0.13462591950752126</c:v>
                </c:pt>
                <c:pt idx="8" formatCode="0%">
                  <c:v>0.13315598386420899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9-4180-B08B-085024175C47}"/>
            </c:ext>
          </c:extLst>
        </c:ser>
        <c:ser>
          <c:idx val="2"/>
          <c:order val="2"/>
          <c:tx>
            <c:strRef>
              <c:f>'Travis County Ed. Attainment'!$B$43</c:f>
              <c:strCache>
                <c:ptCount val="1"/>
                <c:pt idx="0">
                  <c:v>Some College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'Travis County Ed. Attainment'!$C$39:$W$40</c15:sqref>
                  </c15:fullRef>
                </c:ext>
              </c:extLst>
              <c:f>'Travis County Ed. Attainment'!$G$39:$W$40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2020*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'Travis County Ed. Attainment'!$C$43:$W$43</c15:sqref>
                  </c15:fullRef>
                </c:ext>
              </c:extLst>
              <c:f>('Travis County Ed. Attainment'!$G$43:$K$43,'Travis County Ed. Attainment'!$O$43:$W$43)</c:f>
              <c:numCache>
                <c:formatCode>General</c:formatCode>
                <c:ptCount val="9"/>
                <c:pt idx="0" formatCode="0%">
                  <c:v>0.17784695103162476</c:v>
                </c:pt>
                <c:pt idx="1" formatCode="0%">
                  <c:v>0.19554359318013925</c:v>
                </c:pt>
                <c:pt idx="2" formatCode="0%">
                  <c:v>0.16853061505547917</c:v>
                </c:pt>
                <c:pt idx="3" formatCode="0%">
                  <c:v>0.1622082232953618</c:v>
                </c:pt>
                <c:pt idx="4" formatCode="0%">
                  <c:v>0.15743335246390511</c:v>
                </c:pt>
                <c:pt idx="6" formatCode="0%">
                  <c:v>0.1469995727420286</c:v>
                </c:pt>
                <c:pt idx="7" formatCode="0%">
                  <c:v>0.15693177046363854</c:v>
                </c:pt>
                <c:pt idx="8" formatCode="0%">
                  <c:v>0.14995867330274354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29-4180-B08B-085024175C47}"/>
            </c:ext>
          </c:extLst>
        </c:ser>
        <c:ser>
          <c:idx val="3"/>
          <c:order val="3"/>
          <c:tx>
            <c:strRef>
              <c:f>'Travis County Ed. Attainment'!$B$44</c:f>
              <c:strCache>
                <c:ptCount val="1"/>
                <c:pt idx="0">
                  <c:v>Associate's Degree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'Travis County Ed. Attainment'!$C$39:$W$40</c15:sqref>
                  </c15:fullRef>
                </c:ext>
              </c:extLst>
              <c:f>'Travis County Ed. Attainment'!$G$39:$W$40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2020*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'Travis County Ed. Attainment'!$C$44:$W$44</c15:sqref>
                  </c15:fullRef>
                </c:ext>
              </c:extLst>
              <c:f>('Travis County Ed. Attainment'!$G$44:$K$44,'Travis County Ed. Attainment'!$O$44:$W$44)</c:f>
              <c:numCache>
                <c:formatCode>General</c:formatCode>
                <c:ptCount val="9"/>
                <c:pt idx="0" formatCode="0%">
                  <c:v>5.9506606045742386E-2</c:v>
                </c:pt>
                <c:pt idx="1" formatCode="0%">
                  <c:v>5.3852741089575294E-2</c:v>
                </c:pt>
                <c:pt idx="2" formatCode="0%">
                  <c:v>5.9057483218528356E-2</c:v>
                </c:pt>
                <c:pt idx="3" formatCode="0%">
                  <c:v>5.1051443933603252E-2</c:v>
                </c:pt>
                <c:pt idx="4" formatCode="0%">
                  <c:v>5.7306190427962145E-2</c:v>
                </c:pt>
                <c:pt idx="6" formatCode="0%">
                  <c:v>6.1475138043462899E-2</c:v>
                </c:pt>
                <c:pt idx="7" formatCode="0%">
                  <c:v>5.6900223175746105E-2</c:v>
                </c:pt>
                <c:pt idx="8" formatCode="0%">
                  <c:v>5.7868928730088878E-2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29-4180-B08B-085024175C47}"/>
            </c:ext>
          </c:extLst>
        </c:ser>
        <c:ser>
          <c:idx val="4"/>
          <c:order val="4"/>
          <c:tx>
            <c:strRef>
              <c:f>'Travis County Ed. Attainment'!$B$45</c:f>
              <c:strCache>
                <c:ptCount val="1"/>
                <c:pt idx="0">
                  <c:v>Bachelor's Degree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'Travis County Ed. Attainment'!$C$39:$W$40</c15:sqref>
                  </c15:fullRef>
                </c:ext>
              </c:extLst>
              <c:f>'Travis County Ed. Attainment'!$G$39:$W$40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2020*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'Travis County Ed. Attainment'!$C$45:$W$45</c15:sqref>
                  </c15:fullRef>
                </c:ext>
              </c:extLst>
              <c:f>('Travis County Ed. Attainment'!$G$45:$K$45,'Travis County Ed. Attainment'!$O$45:$W$45)</c:f>
              <c:numCache>
                <c:formatCode>General</c:formatCode>
                <c:ptCount val="9"/>
                <c:pt idx="0" formatCode="0%">
                  <c:v>0.30631677577175342</c:v>
                </c:pt>
                <c:pt idx="1" formatCode="0%">
                  <c:v>0.30276148741275788</c:v>
                </c:pt>
                <c:pt idx="2" formatCode="0%">
                  <c:v>0.3164082070716065</c:v>
                </c:pt>
                <c:pt idx="3" formatCode="0%">
                  <c:v>0.32332696936612337</c:v>
                </c:pt>
                <c:pt idx="4" formatCode="0%">
                  <c:v>0.32599844704770264</c:v>
                </c:pt>
                <c:pt idx="6" formatCode="0%">
                  <c:v>0.35182139094756687</c:v>
                </c:pt>
                <c:pt idx="7" formatCode="0%">
                  <c:v>0.3516595365532883</c:v>
                </c:pt>
                <c:pt idx="8" formatCode="0%">
                  <c:v>0.36878957411972035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29-4180-B08B-085024175C47}"/>
            </c:ext>
          </c:extLst>
        </c:ser>
        <c:ser>
          <c:idx val="5"/>
          <c:order val="5"/>
          <c:tx>
            <c:strRef>
              <c:f>'Travis County Ed. Attainment'!$B$46</c:f>
              <c:strCache>
                <c:ptCount val="1"/>
                <c:pt idx="0">
                  <c:v>Graduate or Professional Degree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'Travis County Ed. Attainment'!$C$39:$W$40</c15:sqref>
                  </c15:fullRef>
                </c:ext>
              </c:extLst>
              <c:f>'Travis County Ed. Attainment'!$G$39:$W$40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2020*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'Travis County Ed. Attainment'!$C$46:$W$46</c15:sqref>
                  </c15:fullRef>
                </c:ext>
              </c:extLst>
              <c:f>('Travis County Ed. Attainment'!$G$46:$K$46,'Travis County Ed. Attainment'!$O$46:$W$46)</c:f>
              <c:numCache>
                <c:formatCode>General</c:formatCode>
                <c:ptCount val="9"/>
                <c:pt idx="0" formatCode="0%">
                  <c:v>0.16522471874783834</c:v>
                </c:pt>
                <c:pt idx="1" formatCode="0%">
                  <c:v>0.16928857488334029</c:v>
                </c:pt>
                <c:pt idx="2" formatCode="0%">
                  <c:v>0.17812579395890765</c:v>
                </c:pt>
                <c:pt idx="3" formatCode="0%">
                  <c:v>0.19565204806667</c:v>
                </c:pt>
                <c:pt idx="4" formatCode="0%">
                  <c:v>0.19994710959566975</c:v>
                </c:pt>
                <c:pt idx="6" formatCode="0%">
                  <c:v>0.20517514858901589</c:v>
                </c:pt>
                <c:pt idx="7" formatCode="0%">
                  <c:v>0.21820598247420264</c:v>
                </c:pt>
                <c:pt idx="8" formatCode="0%">
                  <c:v>0.21840555615652263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29-4180-B08B-085024175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5538607"/>
        <c:axId val="1565537647"/>
      </c:lineChart>
      <c:catAx>
        <c:axId val="1565538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5537647"/>
        <c:crosses val="autoZero"/>
        <c:auto val="1"/>
        <c:lblAlgn val="ctr"/>
        <c:lblOffset val="100"/>
        <c:noMultiLvlLbl val="0"/>
      </c:catAx>
      <c:valAx>
        <c:axId val="1565537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553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19051</xdr:colOff>
      <xdr:row>16</xdr:row>
      <xdr:rowOff>10887</xdr:rowOff>
    </xdr:from>
    <xdr:to>
      <xdr:col>16</xdr:col>
      <xdr:colOff>424543</xdr:colOff>
      <xdr:row>31</xdr:row>
      <xdr:rowOff>68036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23</xdr:col>
      <xdr:colOff>541565</xdr:colOff>
      <xdr:row>15</xdr:row>
      <xdr:rowOff>136815</xdr:rowOff>
    </xdr:from>
    <xdr:to>
      <xdr:col>30</xdr:col>
      <xdr:colOff>38922</xdr:colOff>
      <xdr:row>31</xdr:row>
      <xdr:rowOff>14269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97792" y="2873088"/>
          <a:ext cx="4450357" cy="2786908"/>
        </a:xfrm>
        <a:prstGeom prst="rect">
          <a:avLst/>
        </a:prstGeom>
      </xdr:spPr>
    </xdr:pic>
    <xdr:clientData/>
  </xdr:twoCellAnchor>
  <xdr:twoCellAnchor editAs="oneCell">
    <xdr:from>
      <xdr:col>17</xdr:col>
      <xdr:colOff>5195</xdr:colOff>
      <xdr:row>16</xdr:row>
      <xdr:rowOff>15585</xdr:rowOff>
    </xdr:from>
    <xdr:to>
      <xdr:col>23</xdr:col>
      <xdr:colOff>441007</xdr:colOff>
      <xdr:row>31</xdr:row>
      <xdr:rowOff>73293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BEFA4B8-A765-4762-B329-9544C8D58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60922" y="2933699"/>
          <a:ext cx="4436312" cy="2785321"/>
        </a:xfrm>
        <a:prstGeom prst="rect">
          <a:avLst/>
        </a:prstGeom>
      </xdr:spPr>
    </xdr:pic>
    <xdr:clientData/>
  </xdr:twoCellAnchor>
  <xdr:twoCellAnchor>
    <xdr:from>
      <xdr:col>3</xdr:col>
      <xdr:colOff>303068</xdr:colOff>
      <xdr:row>48</xdr:row>
      <xdr:rowOff>91785</xdr:rowOff>
    </xdr:from>
    <xdr:to>
      <xdr:col>14</xdr:col>
      <xdr:colOff>51608</xdr:colOff>
      <xdr:row>63</xdr:row>
      <xdr:rowOff>43364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D0D583-282F-C737-025D-73DC65BFD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Tw Cen MT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7"/>
  <sheetViews>
    <sheetView tabSelected="1" topLeftCell="A33" zoomScale="110" zoomScaleNormal="110" workbookViewId="0">
      <selection activeCell="P52" sqref="P52"/>
    </sheetView>
  </sheetViews>
  <sheetFormatPr defaultColWidth="8.75" defaultRowHeight="14.25" x14ac:dyDescent="0.2"/>
  <cols>
    <col min="2" max="2" width="27.375" customWidth="1"/>
    <col min="3" max="6" width="8.75" customWidth="1"/>
    <col min="7" max="11" width="8.75" hidden="1" customWidth="1"/>
    <col min="12" max="12" width="8.75" customWidth="1"/>
    <col min="15" max="15" width="9.25" customWidth="1"/>
    <col min="29" max="29" width="11.125" bestFit="1" customWidth="1"/>
    <col min="30" max="30" width="10.125" bestFit="1" customWidth="1"/>
    <col min="31" max="31" width="10.25" customWidth="1"/>
  </cols>
  <sheetData>
    <row r="1" spans="1:36" x14ac:dyDescent="0.2">
      <c r="A1" t="s">
        <v>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36" x14ac:dyDescent="0.2">
      <c r="A2" s="8"/>
      <c r="B2" s="8"/>
      <c r="C2" s="8">
        <v>2008</v>
      </c>
      <c r="D2" s="8" t="s">
        <v>8</v>
      </c>
      <c r="E2" s="8">
        <v>2009</v>
      </c>
      <c r="F2" s="8" t="s">
        <v>8</v>
      </c>
      <c r="G2" s="8">
        <v>2010</v>
      </c>
      <c r="H2" s="8" t="s">
        <v>8</v>
      </c>
      <c r="I2" s="8">
        <v>2011</v>
      </c>
      <c r="J2" s="8" t="s">
        <v>8</v>
      </c>
      <c r="K2" s="8">
        <v>2012</v>
      </c>
      <c r="L2" s="8" t="s">
        <v>8</v>
      </c>
      <c r="M2" s="8">
        <v>2013</v>
      </c>
      <c r="N2" s="8" t="s">
        <v>8</v>
      </c>
      <c r="O2">
        <v>2014</v>
      </c>
      <c r="P2" t="s">
        <v>4</v>
      </c>
      <c r="Q2">
        <v>2015</v>
      </c>
      <c r="R2" t="s">
        <v>4</v>
      </c>
      <c r="S2">
        <v>2016</v>
      </c>
      <c r="T2" t="s">
        <v>4</v>
      </c>
      <c r="U2">
        <v>2017</v>
      </c>
      <c r="V2" t="s">
        <v>4</v>
      </c>
      <c r="W2">
        <v>2018</v>
      </c>
      <c r="X2" t="s">
        <v>4</v>
      </c>
      <c r="Y2">
        <v>2019</v>
      </c>
      <c r="Z2" t="s">
        <v>4</v>
      </c>
      <c r="AA2" t="s">
        <v>17</v>
      </c>
      <c r="AB2" t="s">
        <v>4</v>
      </c>
      <c r="AC2">
        <v>2021</v>
      </c>
      <c r="AD2" t="s">
        <v>4</v>
      </c>
      <c r="AE2">
        <v>2022</v>
      </c>
      <c r="AF2" t="s">
        <v>4</v>
      </c>
      <c r="AG2">
        <v>2023</v>
      </c>
      <c r="AH2" t="s">
        <v>4</v>
      </c>
      <c r="AI2" t="s">
        <v>5</v>
      </c>
      <c r="AJ2" t="s">
        <v>13</v>
      </c>
    </row>
    <row r="3" spans="1:36" x14ac:dyDescent="0.2">
      <c r="B3" s="4" t="s">
        <v>7</v>
      </c>
      <c r="C3">
        <v>629838</v>
      </c>
      <c r="D3">
        <v>522</v>
      </c>
      <c r="E3">
        <v>676718</v>
      </c>
      <c r="F3">
        <v>335</v>
      </c>
      <c r="G3">
        <v>653758</v>
      </c>
      <c r="H3">
        <v>251</v>
      </c>
      <c r="I3">
        <v>681678</v>
      </c>
      <c r="J3">
        <v>557</v>
      </c>
      <c r="K3">
        <v>711001</v>
      </c>
      <c r="L3">
        <v>361</v>
      </c>
      <c r="M3">
        <v>741747</v>
      </c>
      <c r="N3">
        <v>410</v>
      </c>
      <c r="O3" s="7">
        <v>770506</v>
      </c>
      <c r="P3">
        <v>586</v>
      </c>
      <c r="Q3">
        <v>795105</v>
      </c>
      <c r="R3">
        <v>465</v>
      </c>
      <c r="S3">
        <v>816263</v>
      </c>
      <c r="T3">
        <v>651</v>
      </c>
      <c r="U3">
        <v>842298</v>
      </c>
      <c r="V3">
        <v>312</v>
      </c>
      <c r="W3">
        <v>863717</v>
      </c>
      <c r="X3">
        <v>436</v>
      </c>
      <c r="Y3">
        <v>888630</v>
      </c>
      <c r="Z3">
        <v>729</v>
      </c>
      <c r="AC3" s="12">
        <v>919819</v>
      </c>
      <c r="AD3" s="12">
        <v>468</v>
      </c>
      <c r="AE3" s="12">
        <v>938274</v>
      </c>
      <c r="AF3" s="12">
        <v>501</v>
      </c>
      <c r="AG3" s="12">
        <v>952169</v>
      </c>
      <c r="AH3" s="12">
        <v>403</v>
      </c>
    </row>
    <row r="4" spans="1:36" x14ac:dyDescent="0.2">
      <c r="B4" s="4" t="s">
        <v>10</v>
      </c>
      <c r="O4" s="7"/>
      <c r="Q4">
        <v>92636</v>
      </c>
      <c r="R4">
        <v>6000</v>
      </c>
      <c r="S4">
        <v>91350</v>
      </c>
      <c r="T4" s="5">
        <v>6542.5680737765351</v>
      </c>
      <c r="U4" s="5">
        <v>81420</v>
      </c>
      <c r="V4" s="5">
        <v>6158.4128637174044</v>
      </c>
      <c r="W4" s="5">
        <v>92521</v>
      </c>
      <c r="X4" s="5">
        <v>7066.770125028831</v>
      </c>
      <c r="Y4" s="5">
        <v>90249</v>
      </c>
      <c r="Z4" s="5">
        <v>6761.3460937893133</v>
      </c>
      <c r="AA4" s="5"/>
      <c r="AB4" s="5"/>
      <c r="AC4" s="12">
        <v>69163</v>
      </c>
      <c r="AD4" s="12">
        <v>8400.5462917598397</v>
      </c>
      <c r="AE4" s="12">
        <v>76635</v>
      </c>
      <c r="AF4" s="12">
        <v>7497.0891017781032</v>
      </c>
      <c r="AG4" s="12">
        <v>68386</v>
      </c>
      <c r="AH4" s="12">
        <v>6835.4936178742792</v>
      </c>
      <c r="AI4" s="10">
        <f>AG4/AG3</f>
        <v>7.182128382671564E-2</v>
      </c>
      <c r="AJ4" s="9">
        <v>0.78102496759066542</v>
      </c>
    </row>
    <row r="5" spans="1:36" x14ac:dyDescent="0.2">
      <c r="B5" s="4" t="s">
        <v>11</v>
      </c>
      <c r="O5" s="7"/>
      <c r="Q5">
        <v>138023</v>
      </c>
      <c r="R5">
        <v>6388</v>
      </c>
      <c r="S5">
        <v>136023</v>
      </c>
      <c r="T5">
        <v>6765</v>
      </c>
      <c r="U5">
        <v>152636</v>
      </c>
      <c r="V5">
        <v>8622</v>
      </c>
      <c r="W5">
        <v>138749</v>
      </c>
      <c r="X5">
        <v>7750</v>
      </c>
      <c r="Y5">
        <v>140186</v>
      </c>
      <c r="Z5">
        <v>8314</v>
      </c>
      <c r="AC5" s="12">
        <v>146561</v>
      </c>
      <c r="AD5" s="12">
        <v>10126</v>
      </c>
      <c r="AE5" s="12">
        <v>126316</v>
      </c>
      <c r="AF5" s="12">
        <v>7887</v>
      </c>
      <c r="AG5" s="12">
        <v>126787</v>
      </c>
      <c r="AH5" s="12">
        <v>7286</v>
      </c>
      <c r="AI5" s="10">
        <f>AG5/AG3</f>
        <v>0.13315598386420899</v>
      </c>
      <c r="AJ5">
        <v>0.8</v>
      </c>
    </row>
    <row r="6" spans="1:36" x14ac:dyDescent="0.2">
      <c r="B6" s="4" t="s">
        <v>3</v>
      </c>
      <c r="C6">
        <v>125384</v>
      </c>
      <c r="D6">
        <v>5895</v>
      </c>
      <c r="E6">
        <v>130807</v>
      </c>
      <c r="F6">
        <v>5680</v>
      </c>
      <c r="G6">
        <v>132012</v>
      </c>
      <c r="H6">
        <v>5311</v>
      </c>
      <c r="I6">
        <v>131244</v>
      </c>
      <c r="J6">
        <v>7786</v>
      </c>
      <c r="K6">
        <v>141035</v>
      </c>
      <c r="L6">
        <v>6249</v>
      </c>
      <c r="M6" s="7">
        <v>143867</v>
      </c>
      <c r="N6" s="7">
        <v>6974</v>
      </c>
      <c r="O6" s="6">
        <v>154380</v>
      </c>
      <c r="P6" s="5">
        <v>6901.7114544147671</v>
      </c>
      <c r="Q6">
        <v>141407</v>
      </c>
      <c r="R6">
        <v>5829</v>
      </c>
      <c r="S6">
        <v>159615</v>
      </c>
      <c r="T6">
        <v>7721</v>
      </c>
      <c r="U6">
        <v>141953</v>
      </c>
      <c r="V6">
        <v>7203</v>
      </c>
      <c r="W6">
        <v>140102</v>
      </c>
      <c r="X6">
        <v>6813</v>
      </c>
      <c r="Y6">
        <v>139900</v>
      </c>
      <c r="Z6">
        <v>7956</v>
      </c>
      <c r="AC6" s="12">
        <v>135213</v>
      </c>
      <c r="AD6" s="12">
        <v>10677</v>
      </c>
      <c r="AE6" s="12">
        <v>147245</v>
      </c>
      <c r="AF6" s="12">
        <v>8497</v>
      </c>
      <c r="AG6" s="12">
        <v>142786</v>
      </c>
      <c r="AH6" s="12">
        <v>8127</v>
      </c>
      <c r="AI6" s="10">
        <f>AG6/AG3</f>
        <v>0.14995867330274354</v>
      </c>
      <c r="AJ6">
        <v>0.9</v>
      </c>
    </row>
    <row r="7" spans="1:36" x14ac:dyDescent="0.2">
      <c r="B7" s="4" t="s">
        <v>2</v>
      </c>
      <c r="C7">
        <v>39272</v>
      </c>
      <c r="D7">
        <v>3407</v>
      </c>
      <c r="E7">
        <v>35627</v>
      </c>
      <c r="F7">
        <v>3126</v>
      </c>
      <c r="G7">
        <v>36163</v>
      </c>
      <c r="H7">
        <v>3076</v>
      </c>
      <c r="I7">
        <v>42954</v>
      </c>
      <c r="J7">
        <v>4092</v>
      </c>
      <c r="K7">
        <v>38282</v>
      </c>
      <c r="L7">
        <v>3826</v>
      </c>
      <c r="M7" s="7">
        <v>39754</v>
      </c>
      <c r="N7" s="7">
        <v>3451</v>
      </c>
      <c r="O7" s="6">
        <v>42124</v>
      </c>
      <c r="P7" s="5">
        <v>3691.645974358863</v>
      </c>
      <c r="Q7">
        <v>47314</v>
      </c>
      <c r="R7">
        <v>3561</v>
      </c>
      <c r="S7">
        <v>43958</v>
      </c>
      <c r="T7">
        <v>3452</v>
      </c>
      <c r="U7">
        <v>49744</v>
      </c>
      <c r="V7">
        <v>4877</v>
      </c>
      <c r="W7">
        <v>44094</v>
      </c>
      <c r="X7">
        <v>4067</v>
      </c>
      <c r="Y7">
        <v>50924</v>
      </c>
      <c r="Z7">
        <v>5014</v>
      </c>
      <c r="AC7" s="12">
        <v>56546</v>
      </c>
      <c r="AD7" s="12">
        <v>5581</v>
      </c>
      <c r="AE7" s="12">
        <v>53388</v>
      </c>
      <c r="AF7" s="12">
        <v>5570</v>
      </c>
      <c r="AG7" s="12">
        <v>55101</v>
      </c>
      <c r="AH7" s="12">
        <v>5261</v>
      </c>
      <c r="AI7" s="10">
        <f>AG7/AG3</f>
        <v>5.7868928730088878E-2</v>
      </c>
      <c r="AJ7">
        <v>0.4</v>
      </c>
    </row>
    <row r="8" spans="1:36" x14ac:dyDescent="0.2">
      <c r="B8" s="4" t="s">
        <v>1</v>
      </c>
      <c r="C8">
        <v>167337</v>
      </c>
      <c r="D8">
        <v>6565</v>
      </c>
      <c r="E8">
        <v>189605</v>
      </c>
      <c r="F8">
        <v>6975</v>
      </c>
      <c r="G8">
        <v>179053</v>
      </c>
      <c r="H8">
        <v>6531</v>
      </c>
      <c r="I8">
        <v>191672</v>
      </c>
      <c r="J8">
        <v>7566</v>
      </c>
      <c r="K8">
        <v>206925</v>
      </c>
      <c r="L8">
        <v>8045</v>
      </c>
      <c r="M8" s="7">
        <v>218168</v>
      </c>
      <c r="N8" s="7">
        <v>7421</v>
      </c>
      <c r="O8" s="6">
        <v>217714</v>
      </c>
      <c r="P8" s="5">
        <v>6307.3793290082058</v>
      </c>
      <c r="Q8">
        <v>243554</v>
      </c>
      <c r="R8">
        <v>7151</v>
      </c>
      <c r="S8">
        <v>247133</v>
      </c>
      <c r="T8">
        <v>7783</v>
      </c>
      <c r="U8">
        <v>266510</v>
      </c>
      <c r="V8">
        <v>7559</v>
      </c>
      <c r="W8">
        <v>279263</v>
      </c>
      <c r="X8">
        <v>8501</v>
      </c>
      <c r="Y8">
        <v>289692</v>
      </c>
      <c r="Z8">
        <v>9396</v>
      </c>
      <c r="AC8" s="12">
        <v>323612</v>
      </c>
      <c r="AD8" s="12">
        <v>12757</v>
      </c>
      <c r="AE8" s="12">
        <v>329953</v>
      </c>
      <c r="AF8" s="12">
        <v>12134</v>
      </c>
      <c r="AG8" s="12">
        <v>351150</v>
      </c>
      <c r="AH8" s="12">
        <v>10221</v>
      </c>
      <c r="AI8" s="10">
        <f>AG8/AG3</f>
        <v>0.36878957411972035</v>
      </c>
      <c r="AJ8" s="9">
        <v>1</v>
      </c>
    </row>
    <row r="9" spans="1:36" x14ac:dyDescent="0.2">
      <c r="B9" s="4" t="s">
        <v>0</v>
      </c>
      <c r="C9">
        <v>103586</v>
      </c>
      <c r="D9">
        <v>4923</v>
      </c>
      <c r="E9">
        <v>104578</v>
      </c>
      <c r="F9">
        <v>4710</v>
      </c>
      <c r="G9">
        <v>102415</v>
      </c>
      <c r="H9">
        <v>5497</v>
      </c>
      <c r="I9">
        <v>110927</v>
      </c>
      <c r="J9">
        <v>5766</v>
      </c>
      <c r="K9">
        <v>110940</v>
      </c>
      <c r="L9">
        <v>5794</v>
      </c>
      <c r="M9" s="7">
        <v>122481</v>
      </c>
      <c r="N9" s="7">
        <v>6113</v>
      </c>
      <c r="O9" s="6">
        <v>133827</v>
      </c>
      <c r="P9" s="5">
        <v>5916.1419016112177</v>
      </c>
      <c r="Q9">
        <v>131371</v>
      </c>
      <c r="R9">
        <v>6195</v>
      </c>
      <c r="S9">
        <v>138184</v>
      </c>
      <c r="T9">
        <v>6138</v>
      </c>
      <c r="U9">
        <v>150035</v>
      </c>
      <c r="V9">
        <v>5751</v>
      </c>
      <c r="W9">
        <v>168988</v>
      </c>
      <c r="X9">
        <v>7478</v>
      </c>
      <c r="Y9">
        <v>177679</v>
      </c>
      <c r="Z9">
        <v>8297</v>
      </c>
      <c r="AC9" s="12">
        <v>188724</v>
      </c>
      <c r="AD9" s="12">
        <v>9369</v>
      </c>
      <c r="AE9" s="12">
        <v>204737</v>
      </c>
      <c r="AF9" s="12">
        <v>10179</v>
      </c>
      <c r="AG9" s="12">
        <v>207959</v>
      </c>
      <c r="AH9" s="12">
        <v>8572</v>
      </c>
      <c r="AI9" s="10">
        <f>AG9/AG3</f>
        <v>0.21840555615652263</v>
      </c>
      <c r="AJ9">
        <v>0.8</v>
      </c>
    </row>
    <row r="11" spans="1:36" x14ac:dyDescent="0.2">
      <c r="B11" t="s">
        <v>12</v>
      </c>
      <c r="C11">
        <f>((SUM(C7:C9))/C3)</f>
        <v>0.49249965864238104</v>
      </c>
      <c r="E11">
        <f>((SUM(E7:E9))/E3)</f>
        <v>0.48736696822014486</v>
      </c>
      <c r="J11" s="3"/>
      <c r="M11">
        <f>((SUM(M7:M9))/M3)</f>
        <v>0.5128473724868452</v>
      </c>
      <c r="O11">
        <f>((SUM(O7:O9))/O3)</f>
        <v>0.51091750096689703</v>
      </c>
      <c r="Q11">
        <f>((SUM(Q7:Q9))/Q3)</f>
        <v>0.53104810056533414</v>
      </c>
      <c r="S11">
        <f>((SUM(S7:S9))/S3)</f>
        <v>0.52590280338567352</v>
      </c>
      <c r="U11">
        <f>((SUM(U7:U9))/U3)</f>
        <v>0.55359148424904248</v>
      </c>
      <c r="W11">
        <f>((SUM(W7:W9))/W3)</f>
        <v>0.57003046136639668</v>
      </c>
      <c r="Y11">
        <f>((SUM(Y7:Y9))/Y3)</f>
        <v>0.58325174707133454</v>
      </c>
      <c r="AC11">
        <f>((SUM(AC7:AC9))/AC3)</f>
        <v>0.61847167758004562</v>
      </c>
    </row>
    <row r="12" spans="1:36" ht="15" x14ac:dyDescent="0.25">
      <c r="A12" t="s">
        <v>6</v>
      </c>
      <c r="J12" s="3"/>
    </row>
    <row r="13" spans="1:36" x14ac:dyDescent="0.2">
      <c r="B13" t="s">
        <v>14</v>
      </c>
    </row>
    <row r="16" spans="1:36" x14ac:dyDescent="0.2">
      <c r="A16" t="s">
        <v>15</v>
      </c>
    </row>
    <row r="18" spans="2:13" x14ac:dyDescent="0.2">
      <c r="C18" t="s">
        <v>5</v>
      </c>
      <c r="D18" t="s">
        <v>4</v>
      </c>
    </row>
    <row r="19" spans="2:13" x14ac:dyDescent="0.2">
      <c r="B19" s="4" t="s">
        <v>10</v>
      </c>
      <c r="C19" s="10">
        <f t="shared" ref="C19:C24" si="0">AI4</f>
        <v>7.182128382671564E-2</v>
      </c>
      <c r="D19" s="3">
        <f t="shared" ref="D19:D24" si="1">(SQRT(T4^2-(C19^2*$T$3^2)))/$S$3</f>
        <v>8.015065003411757E-3</v>
      </c>
    </row>
    <row r="20" spans="2:13" x14ac:dyDescent="0.2">
      <c r="B20" s="4" t="s">
        <v>11</v>
      </c>
      <c r="C20" s="10">
        <f t="shared" si="0"/>
        <v>0.13315598386420899</v>
      </c>
      <c r="D20" s="3">
        <f t="shared" si="1"/>
        <v>8.2870895816495437E-3</v>
      </c>
    </row>
    <row r="21" spans="2:13" x14ac:dyDescent="0.2">
      <c r="B21" s="4" t="s">
        <v>3</v>
      </c>
      <c r="C21" s="11">
        <f t="shared" si="0"/>
        <v>0.14995867330274354</v>
      </c>
      <c r="D21" s="3">
        <f t="shared" si="1"/>
        <v>9.4582050269071787E-3</v>
      </c>
      <c r="M21" s="2"/>
    </row>
    <row r="22" spans="2:13" x14ac:dyDescent="0.2">
      <c r="B22" s="4" t="s">
        <v>2</v>
      </c>
      <c r="C22" s="11">
        <f t="shared" si="0"/>
        <v>5.7868928730088878E-2</v>
      </c>
      <c r="D22" s="3">
        <f t="shared" si="1"/>
        <v>4.2287772782825311E-3</v>
      </c>
      <c r="M22" s="2"/>
    </row>
    <row r="23" spans="2:13" x14ac:dyDescent="0.2">
      <c r="B23" s="4" t="s">
        <v>1</v>
      </c>
      <c r="C23" s="11">
        <f t="shared" si="0"/>
        <v>0.36878957411972035</v>
      </c>
      <c r="D23" s="3">
        <f t="shared" si="1"/>
        <v>9.5303795672465365E-3</v>
      </c>
      <c r="M23" s="2"/>
    </row>
    <row r="24" spans="2:13" x14ac:dyDescent="0.2">
      <c r="B24" s="4" t="s">
        <v>0</v>
      </c>
      <c r="C24" s="11">
        <f t="shared" si="0"/>
        <v>0.21840555615652263</v>
      </c>
      <c r="D24" s="3">
        <f t="shared" si="1"/>
        <v>7.517617496898648E-3</v>
      </c>
      <c r="M24" s="2"/>
    </row>
    <row r="26" spans="2:13" x14ac:dyDescent="0.2">
      <c r="C26" s="1">
        <f>SUM(C19:C24)</f>
        <v>1</v>
      </c>
    </row>
    <row r="28" spans="2:13" x14ac:dyDescent="0.2">
      <c r="B28" t="s">
        <v>12</v>
      </c>
      <c r="C28" s="11">
        <f>SUM(C22:C24)</f>
        <v>0.6450640590063319</v>
      </c>
    </row>
    <row r="36" spans="2:23" x14ac:dyDescent="0.2">
      <c r="B36" s="13" t="s">
        <v>16</v>
      </c>
    </row>
    <row r="39" spans="2:23" x14ac:dyDescent="0.2">
      <c r="C39">
        <f>C2</f>
        <v>2008</v>
      </c>
      <c r="D39">
        <f>E2</f>
        <v>2009</v>
      </c>
      <c r="E39">
        <f>+G2</f>
        <v>2010</v>
      </c>
      <c r="F39">
        <f>I2</f>
        <v>2011</v>
      </c>
      <c r="L39">
        <f>K2</f>
        <v>2012</v>
      </c>
      <c r="M39">
        <f>M2</f>
        <v>2013</v>
      </c>
      <c r="N39">
        <f>O2</f>
        <v>2014</v>
      </c>
      <c r="O39">
        <f>Q2</f>
        <v>2015</v>
      </c>
      <c r="P39">
        <f>S2</f>
        <v>2016</v>
      </c>
      <c r="Q39">
        <f>U2</f>
        <v>2017</v>
      </c>
      <c r="R39">
        <f>W2</f>
        <v>2018</v>
      </c>
      <c r="S39">
        <f>Y2</f>
        <v>2019</v>
      </c>
      <c r="T39" t="str">
        <f>AA2</f>
        <v>2020*</v>
      </c>
      <c r="U39">
        <f>AC2</f>
        <v>2021</v>
      </c>
      <c r="V39">
        <f>AE2</f>
        <v>2022</v>
      </c>
      <c r="W39">
        <f>AG2</f>
        <v>2023</v>
      </c>
    </row>
    <row r="41" spans="2:23" x14ac:dyDescent="0.2">
      <c r="B41" s="4" t="s">
        <v>10</v>
      </c>
      <c r="O41" s="14">
        <f>Q4/$Q$3</f>
        <v>0.11650788260669974</v>
      </c>
      <c r="P41" s="14">
        <f>S4/$S$3</f>
        <v>0.11191245958716738</v>
      </c>
      <c r="Q41" s="14">
        <f>U4/$U$3</f>
        <v>9.6664125998162168E-2</v>
      </c>
      <c r="R41" s="14">
        <f>W4/$W$3</f>
        <v>0.10711957736156634</v>
      </c>
      <c r="S41" s="14">
        <f>Y4/$Y$3</f>
        <v>0.10155970426386685</v>
      </c>
      <c r="T41" s="14"/>
      <c r="U41" s="14">
        <f>AC4/$AC$3</f>
        <v>7.5191967115269417E-2</v>
      </c>
      <c r="V41" s="14">
        <f>AE4/$AE$3</f>
        <v>8.1676567825603189E-2</v>
      </c>
      <c r="W41" s="15">
        <f>AG4/$AG$3</f>
        <v>7.182128382671564E-2</v>
      </c>
    </row>
    <row r="42" spans="2:23" x14ac:dyDescent="0.2">
      <c r="B42" s="4" t="s">
        <v>11</v>
      </c>
      <c r="O42" s="14">
        <f t="shared" ref="O42:O46" si="2">Q5/$Q$3</f>
        <v>0.17359090937674898</v>
      </c>
      <c r="P42" s="14">
        <f t="shared" ref="P42:P46" si="3">S5/$S$3</f>
        <v>0.16664114384701989</v>
      </c>
      <c r="Q42" s="14">
        <f t="shared" ref="Q42:Q46" si="4">U5/$U$3</f>
        <v>0.18121377469731614</v>
      </c>
      <c r="R42" s="14">
        <f t="shared" ref="R42:R46" si="5">W5/$W$3</f>
        <v>0.16064173797667522</v>
      </c>
      <c r="S42" s="14">
        <f t="shared" ref="S42:S46" si="6">Y5/$Y$3</f>
        <v>0.15775519620089351</v>
      </c>
      <c r="T42" s="14"/>
      <c r="U42" s="14">
        <f t="shared" ref="U42:U46" si="7">AC5/$AC$3</f>
        <v>0.15933678256265635</v>
      </c>
      <c r="V42" s="14">
        <f t="shared" ref="V42:V46" si="8">AE5/$AE$3</f>
        <v>0.13462591950752126</v>
      </c>
      <c r="W42" s="15">
        <f>AG5/$AG$3</f>
        <v>0.13315598386420899</v>
      </c>
    </row>
    <row r="43" spans="2:23" x14ac:dyDescent="0.2">
      <c r="B43" s="4" t="s">
        <v>3</v>
      </c>
      <c r="O43" s="14">
        <f t="shared" si="2"/>
        <v>0.17784695103162476</v>
      </c>
      <c r="P43" s="14">
        <f t="shared" si="3"/>
        <v>0.19554359318013925</v>
      </c>
      <c r="Q43" s="14">
        <f t="shared" si="4"/>
        <v>0.16853061505547917</v>
      </c>
      <c r="R43" s="14">
        <f t="shared" si="5"/>
        <v>0.1622082232953618</v>
      </c>
      <c r="S43" s="14">
        <f t="shared" si="6"/>
        <v>0.15743335246390511</v>
      </c>
      <c r="T43" s="14"/>
      <c r="U43" s="14">
        <f t="shared" si="7"/>
        <v>0.1469995727420286</v>
      </c>
      <c r="V43" s="14">
        <f t="shared" si="8"/>
        <v>0.15693177046363854</v>
      </c>
      <c r="W43" s="15">
        <f>AG6/$AG$3</f>
        <v>0.14995867330274354</v>
      </c>
    </row>
    <row r="44" spans="2:23" x14ac:dyDescent="0.2">
      <c r="B44" s="4" t="s">
        <v>2</v>
      </c>
      <c r="O44" s="14">
        <f t="shared" si="2"/>
        <v>5.9506606045742386E-2</v>
      </c>
      <c r="P44" s="14">
        <f t="shared" si="3"/>
        <v>5.3852741089575294E-2</v>
      </c>
      <c r="Q44" s="14">
        <f t="shared" si="4"/>
        <v>5.9057483218528356E-2</v>
      </c>
      <c r="R44" s="14">
        <f t="shared" si="5"/>
        <v>5.1051443933603252E-2</v>
      </c>
      <c r="S44" s="14">
        <f t="shared" si="6"/>
        <v>5.7306190427962145E-2</v>
      </c>
      <c r="T44" s="14"/>
      <c r="U44" s="14">
        <f t="shared" si="7"/>
        <v>6.1475138043462899E-2</v>
      </c>
      <c r="V44" s="14">
        <f t="shared" si="8"/>
        <v>5.6900223175746105E-2</v>
      </c>
      <c r="W44" s="15">
        <f>AG7/$AG$3</f>
        <v>5.7868928730088878E-2</v>
      </c>
    </row>
    <row r="45" spans="2:23" x14ac:dyDescent="0.2">
      <c r="B45" s="4" t="s">
        <v>1</v>
      </c>
      <c r="O45" s="14">
        <f t="shared" si="2"/>
        <v>0.30631677577175342</v>
      </c>
      <c r="P45" s="14">
        <f t="shared" si="3"/>
        <v>0.30276148741275788</v>
      </c>
      <c r="Q45" s="14">
        <f t="shared" si="4"/>
        <v>0.3164082070716065</v>
      </c>
      <c r="R45" s="14">
        <f t="shared" si="5"/>
        <v>0.32332696936612337</v>
      </c>
      <c r="S45" s="14">
        <f t="shared" si="6"/>
        <v>0.32599844704770264</v>
      </c>
      <c r="T45" s="14"/>
      <c r="U45" s="14">
        <f t="shared" si="7"/>
        <v>0.35182139094756687</v>
      </c>
      <c r="V45" s="14">
        <f t="shared" si="8"/>
        <v>0.3516595365532883</v>
      </c>
      <c r="W45" s="15">
        <f>AG8/$AG$3</f>
        <v>0.36878957411972035</v>
      </c>
    </row>
    <row r="46" spans="2:23" x14ac:dyDescent="0.2">
      <c r="B46" s="4" t="s">
        <v>0</v>
      </c>
      <c r="O46" s="14">
        <f t="shared" si="2"/>
        <v>0.16522471874783834</v>
      </c>
      <c r="P46" s="14">
        <f t="shared" si="3"/>
        <v>0.16928857488334029</v>
      </c>
      <c r="Q46" s="14">
        <f t="shared" si="4"/>
        <v>0.17812579395890765</v>
      </c>
      <c r="R46" s="14">
        <f t="shared" si="5"/>
        <v>0.19565204806667</v>
      </c>
      <c r="S46" s="14">
        <f t="shared" si="6"/>
        <v>0.19994710959566975</v>
      </c>
      <c r="T46" s="14"/>
      <c r="U46" s="14">
        <f t="shared" si="7"/>
        <v>0.20517514858901589</v>
      </c>
      <c r="V46" s="14">
        <f t="shared" si="8"/>
        <v>0.21820598247420264</v>
      </c>
      <c r="W46" s="15">
        <f>AG9/$AG$3</f>
        <v>0.21840555615652263</v>
      </c>
    </row>
    <row r="47" spans="2:23" x14ac:dyDescent="0.2">
      <c r="W47" s="15">
        <f>AG10/$AG$3</f>
        <v>0</v>
      </c>
    </row>
  </sheetData>
  <pageMargins left="0.7" right="0.7" top="0.75" bottom="0.75" header="0.3" footer="0.3"/>
  <pageSetup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Travis County Ed. Attainment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AISD</dc:creator>
  <cp:lastModifiedBy>Carlos Soto</cp:lastModifiedBy>
  <dcterms:created xsi:type="dcterms:W3CDTF">2016-05-12T19:42:25Z</dcterms:created>
  <dcterms:modified xsi:type="dcterms:W3CDTF">2025-10-01T19:59:09Z</dcterms:modified>
</cp:coreProperties>
</file>